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LB\Documents\Nucleus\bog 3\"/>
    </mc:Choice>
  </mc:AlternateContent>
  <xr:revisionPtr revIDLastSave="0" documentId="13_ncr:1_{2016E3EC-0005-4CAA-AADB-BF2D7F372CAD}" xr6:coauthVersionLast="47" xr6:coauthVersionMax="47" xr10:uidLastSave="{00000000-0000-0000-0000-000000000000}"/>
  <bookViews>
    <workbookView xWindow="-110" yWindow="-110" windowWidth="19420" windowHeight="11500" tabRatio="849" xr2:uid="{00000000-000D-0000-FFFF-FFFF00000000}"/>
  </bookViews>
  <sheets>
    <sheet name="Start" sheetId="11" r:id="rId1"/>
    <sheet name="Bjerrumdiagram monohydron syre" sheetId="10" r:id="rId2"/>
    <sheet name="Stofbrøkdiagram monohydron syre" sheetId="1" r:id="rId3"/>
    <sheet name="Bjerrumdiagram dihydron syre" sheetId="3" r:id="rId4"/>
    <sheet name="Stofbrøkdiagram dihydron syre" sheetId="6" r:id="rId5"/>
    <sheet name="Bjerrumdiagram trihydron syre" sheetId="4" r:id="rId6"/>
    <sheet name="Stofbrøkdiagram trihydron syre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8" i="10" l="1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  <c r="B2" i="10"/>
  <c r="D2" i="4"/>
  <c r="B3" i="5"/>
  <c r="C3" i="5"/>
  <c r="D3" i="5"/>
  <c r="E3" i="5"/>
  <c r="B4" i="5"/>
  <c r="C4" i="5"/>
  <c r="D4" i="5"/>
  <c r="E4" i="5"/>
  <c r="B5" i="5"/>
  <c r="C5" i="5"/>
  <c r="D5" i="5"/>
  <c r="E5" i="5"/>
  <c r="B6" i="5"/>
  <c r="C6" i="5"/>
  <c r="D6" i="5"/>
  <c r="E6" i="5"/>
  <c r="B7" i="5"/>
  <c r="C7" i="5"/>
  <c r="D7" i="5"/>
  <c r="E7" i="5"/>
  <c r="B8" i="5"/>
  <c r="C8" i="5"/>
  <c r="D8" i="5"/>
  <c r="E8" i="5"/>
  <c r="B9" i="5"/>
  <c r="C9" i="5"/>
  <c r="D9" i="5"/>
  <c r="E9" i="5"/>
  <c r="B10" i="5"/>
  <c r="C10" i="5"/>
  <c r="D10" i="5"/>
  <c r="E10" i="5"/>
  <c r="B11" i="5"/>
  <c r="C11" i="5"/>
  <c r="D11" i="5"/>
  <c r="E11" i="5"/>
  <c r="B12" i="5"/>
  <c r="C12" i="5"/>
  <c r="D12" i="5"/>
  <c r="E12" i="5"/>
  <c r="B13" i="5"/>
  <c r="C13" i="5"/>
  <c r="D13" i="5"/>
  <c r="E13" i="5"/>
  <c r="B14" i="5"/>
  <c r="C14" i="5"/>
  <c r="D14" i="5"/>
  <c r="E14" i="5"/>
  <c r="B15" i="5"/>
  <c r="C15" i="5"/>
  <c r="D15" i="5"/>
  <c r="E15" i="5"/>
  <c r="B16" i="5"/>
  <c r="C16" i="5"/>
  <c r="D16" i="5"/>
  <c r="E16" i="5"/>
  <c r="B17" i="5"/>
  <c r="C17" i="5"/>
  <c r="D17" i="5"/>
  <c r="E17" i="5"/>
  <c r="B18" i="5"/>
  <c r="C18" i="5"/>
  <c r="D18" i="5"/>
  <c r="E18" i="5"/>
  <c r="B19" i="5"/>
  <c r="C19" i="5"/>
  <c r="D19" i="5"/>
  <c r="E19" i="5"/>
  <c r="B20" i="5"/>
  <c r="C20" i="5"/>
  <c r="D20" i="5"/>
  <c r="E20" i="5"/>
  <c r="B21" i="5"/>
  <c r="C21" i="5"/>
  <c r="D21" i="5"/>
  <c r="E21" i="5"/>
  <c r="B22" i="5"/>
  <c r="C22" i="5"/>
  <c r="D22" i="5"/>
  <c r="E22" i="5"/>
  <c r="B23" i="5"/>
  <c r="C23" i="5"/>
  <c r="D23" i="5"/>
  <c r="E23" i="5"/>
  <c r="B24" i="5"/>
  <c r="C24" i="5"/>
  <c r="D24" i="5"/>
  <c r="E24" i="5"/>
  <c r="B25" i="5"/>
  <c r="C25" i="5"/>
  <c r="D25" i="5"/>
  <c r="E25" i="5"/>
  <c r="B26" i="5"/>
  <c r="C26" i="5"/>
  <c r="D26" i="5"/>
  <c r="E26" i="5"/>
  <c r="B27" i="5"/>
  <c r="C27" i="5"/>
  <c r="D27" i="5"/>
  <c r="E27" i="5"/>
  <c r="B28" i="5"/>
  <c r="C28" i="5"/>
  <c r="D28" i="5"/>
  <c r="E28" i="5"/>
  <c r="B29" i="5"/>
  <c r="C29" i="5"/>
  <c r="D29" i="5"/>
  <c r="E29" i="5"/>
  <c r="B30" i="5"/>
  <c r="C30" i="5"/>
  <c r="D30" i="5"/>
  <c r="E30" i="5"/>
  <c r="B31" i="5"/>
  <c r="C31" i="5"/>
  <c r="D31" i="5"/>
  <c r="E31" i="5"/>
  <c r="B32" i="5"/>
  <c r="C32" i="5"/>
  <c r="D32" i="5"/>
  <c r="E32" i="5"/>
  <c r="B33" i="5"/>
  <c r="C33" i="5"/>
  <c r="D33" i="5"/>
  <c r="E33" i="5"/>
  <c r="B34" i="5"/>
  <c r="C34" i="5"/>
  <c r="D34" i="5"/>
  <c r="E34" i="5"/>
  <c r="B35" i="5"/>
  <c r="C35" i="5"/>
  <c r="D35" i="5"/>
  <c r="E35" i="5"/>
  <c r="B36" i="5"/>
  <c r="C36" i="5"/>
  <c r="D36" i="5"/>
  <c r="E36" i="5"/>
  <c r="B37" i="5"/>
  <c r="C37" i="5"/>
  <c r="D37" i="5"/>
  <c r="E37" i="5"/>
  <c r="B38" i="5"/>
  <c r="C38" i="5"/>
  <c r="D38" i="5"/>
  <c r="E38" i="5"/>
  <c r="B39" i="5"/>
  <c r="C39" i="5"/>
  <c r="D39" i="5"/>
  <c r="E39" i="5"/>
  <c r="B40" i="5"/>
  <c r="C40" i="5"/>
  <c r="D40" i="5"/>
  <c r="E40" i="5"/>
  <c r="B41" i="5"/>
  <c r="C41" i="5"/>
  <c r="D41" i="5"/>
  <c r="E41" i="5"/>
  <c r="B42" i="5"/>
  <c r="C42" i="5"/>
  <c r="D42" i="5"/>
  <c r="E42" i="5"/>
  <c r="B43" i="5"/>
  <c r="C43" i="5"/>
  <c r="D43" i="5"/>
  <c r="E43" i="5"/>
  <c r="B44" i="5"/>
  <c r="C44" i="5"/>
  <c r="D44" i="5"/>
  <c r="E44" i="5"/>
  <c r="B45" i="5"/>
  <c r="C45" i="5"/>
  <c r="D45" i="5"/>
  <c r="E45" i="5"/>
  <c r="B46" i="5"/>
  <c r="C46" i="5"/>
  <c r="D46" i="5"/>
  <c r="E46" i="5"/>
  <c r="B47" i="5"/>
  <c r="C47" i="5"/>
  <c r="D47" i="5"/>
  <c r="E47" i="5"/>
  <c r="B48" i="5"/>
  <c r="C48" i="5"/>
  <c r="D48" i="5"/>
  <c r="E48" i="5"/>
  <c r="B49" i="5"/>
  <c r="C49" i="5"/>
  <c r="D49" i="5"/>
  <c r="E49" i="5"/>
  <c r="B50" i="5"/>
  <c r="C50" i="5"/>
  <c r="D50" i="5"/>
  <c r="E50" i="5"/>
  <c r="B51" i="5"/>
  <c r="C51" i="5"/>
  <c r="D51" i="5"/>
  <c r="E51" i="5"/>
  <c r="B52" i="5"/>
  <c r="C52" i="5"/>
  <c r="D52" i="5"/>
  <c r="E52" i="5"/>
  <c r="B53" i="5"/>
  <c r="C53" i="5"/>
  <c r="D53" i="5"/>
  <c r="E53" i="5"/>
  <c r="B54" i="5"/>
  <c r="C54" i="5"/>
  <c r="D54" i="5"/>
  <c r="E54" i="5"/>
  <c r="B55" i="5"/>
  <c r="C55" i="5"/>
  <c r="D55" i="5"/>
  <c r="E55" i="5"/>
  <c r="B56" i="5"/>
  <c r="C56" i="5"/>
  <c r="D56" i="5"/>
  <c r="E56" i="5"/>
  <c r="B57" i="5"/>
  <c r="C57" i="5"/>
  <c r="D57" i="5"/>
  <c r="E57" i="5"/>
  <c r="B58" i="5"/>
  <c r="C58" i="5"/>
  <c r="D58" i="5"/>
  <c r="E58" i="5"/>
  <c r="E2" i="5"/>
  <c r="D2" i="5"/>
  <c r="C2" i="5"/>
  <c r="B2" i="5"/>
  <c r="D3" i="6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2" i="6"/>
  <c r="C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2" i="6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2" i="6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C58" i="4"/>
  <c r="B58" i="4"/>
  <c r="C57" i="4"/>
  <c r="B57" i="4"/>
  <c r="C56" i="4"/>
  <c r="B56" i="4"/>
  <c r="C55" i="4"/>
  <c r="B55" i="4"/>
  <c r="C54" i="4"/>
  <c r="B54" i="4"/>
  <c r="C53" i="4"/>
  <c r="B53" i="4"/>
  <c r="C52" i="4"/>
  <c r="B52" i="4"/>
  <c r="C51" i="4"/>
  <c r="B51" i="4"/>
  <c r="C50" i="4"/>
  <c r="B50" i="4"/>
  <c r="C49" i="4"/>
  <c r="B49" i="4"/>
  <c r="C48" i="4"/>
  <c r="B48" i="4"/>
  <c r="C47" i="4"/>
  <c r="B47" i="4"/>
  <c r="C46" i="4"/>
  <c r="B46" i="4"/>
  <c r="C45" i="4"/>
  <c r="B45" i="4"/>
  <c r="C44" i="4"/>
  <c r="B44" i="4"/>
  <c r="C43" i="4"/>
  <c r="B43" i="4"/>
  <c r="C42" i="4"/>
  <c r="B42" i="4"/>
  <c r="C41" i="4"/>
  <c r="B41" i="4"/>
  <c r="C40" i="4"/>
  <c r="B40" i="4"/>
  <c r="C39" i="4"/>
  <c r="B39" i="4"/>
  <c r="C38" i="4"/>
  <c r="B38" i="4"/>
  <c r="C37" i="4"/>
  <c r="B37" i="4"/>
  <c r="C36" i="4"/>
  <c r="B36" i="4"/>
  <c r="C35" i="4"/>
  <c r="B35" i="4"/>
  <c r="C34" i="4"/>
  <c r="B34" i="4"/>
  <c r="C33" i="4"/>
  <c r="B33" i="4"/>
  <c r="C32" i="4"/>
  <c r="B32" i="4"/>
  <c r="C31" i="4"/>
  <c r="B31" i="4"/>
  <c r="C30" i="4"/>
  <c r="B30" i="4"/>
  <c r="C29" i="4"/>
  <c r="B29" i="4"/>
  <c r="C28" i="4"/>
  <c r="B28" i="4"/>
  <c r="C27" i="4"/>
  <c r="B27" i="4"/>
  <c r="C26" i="4"/>
  <c r="B26" i="4"/>
  <c r="C25" i="4"/>
  <c r="B25" i="4"/>
  <c r="C24" i="4"/>
  <c r="B24" i="4"/>
  <c r="C23" i="4"/>
  <c r="B23" i="4"/>
  <c r="C22" i="4"/>
  <c r="B22" i="4"/>
  <c r="C21" i="4"/>
  <c r="B21" i="4"/>
  <c r="C20" i="4"/>
  <c r="B20" i="4"/>
  <c r="C19" i="4"/>
  <c r="B19" i="4"/>
  <c r="C18" i="4"/>
  <c r="B18" i="4"/>
  <c r="C17" i="4"/>
  <c r="B17" i="4"/>
  <c r="C16" i="4"/>
  <c r="B16" i="4"/>
  <c r="C15" i="4"/>
  <c r="B15" i="4"/>
  <c r="C14" i="4"/>
  <c r="B14" i="4"/>
  <c r="C13" i="4"/>
  <c r="B13" i="4"/>
  <c r="C12" i="4"/>
  <c r="B12" i="4"/>
  <c r="C11" i="4"/>
  <c r="B11" i="4"/>
  <c r="C10" i="4"/>
  <c r="B10" i="4"/>
  <c r="C9" i="4"/>
  <c r="B9" i="4"/>
  <c r="C8" i="4"/>
  <c r="B8" i="4"/>
  <c r="C7" i="4"/>
  <c r="B7" i="4"/>
  <c r="C6" i="4"/>
  <c r="B6" i="4"/>
  <c r="C5" i="4"/>
  <c r="B5" i="4"/>
  <c r="C4" i="4"/>
  <c r="B4" i="4"/>
  <c r="C3" i="4"/>
  <c r="B3" i="4"/>
  <c r="C2" i="4"/>
  <c r="B2" i="4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2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B2" i="3"/>
  <c r="B3" i="1"/>
  <c r="C3" i="1" s="1"/>
  <c r="B4" i="1"/>
  <c r="C4" i="1" s="1"/>
  <c r="B5" i="1"/>
  <c r="C5" i="1" s="1"/>
  <c r="B6" i="1"/>
  <c r="C6" i="1" s="1"/>
  <c r="B7" i="1"/>
  <c r="C7" i="1" s="1"/>
  <c r="B8" i="1"/>
  <c r="C8" i="1" s="1"/>
  <c r="B9" i="1"/>
  <c r="C9" i="1" s="1"/>
  <c r="B10" i="1"/>
  <c r="C10" i="1" s="1"/>
  <c r="B11" i="1"/>
  <c r="C11" i="1" s="1"/>
  <c r="B12" i="1"/>
  <c r="C12" i="1" s="1"/>
  <c r="B13" i="1"/>
  <c r="C13" i="1" s="1"/>
  <c r="B14" i="1"/>
  <c r="C14" i="1" s="1"/>
  <c r="B15" i="1"/>
  <c r="C15" i="1" s="1"/>
  <c r="B16" i="1"/>
  <c r="C16" i="1" s="1"/>
  <c r="B17" i="1"/>
  <c r="C17" i="1" s="1"/>
  <c r="B18" i="1"/>
  <c r="C18" i="1" s="1"/>
  <c r="B19" i="1"/>
  <c r="C19" i="1" s="1"/>
  <c r="B20" i="1"/>
  <c r="C20" i="1" s="1"/>
  <c r="B21" i="1"/>
  <c r="C21" i="1" s="1"/>
  <c r="B22" i="1"/>
  <c r="C22" i="1" s="1"/>
  <c r="B23" i="1"/>
  <c r="C23" i="1" s="1"/>
  <c r="B24" i="1"/>
  <c r="C24" i="1" s="1"/>
  <c r="B25" i="1"/>
  <c r="C25" i="1" s="1"/>
  <c r="B26" i="1"/>
  <c r="C26" i="1" s="1"/>
  <c r="B27" i="1"/>
  <c r="C27" i="1" s="1"/>
  <c r="B28" i="1"/>
  <c r="C28" i="1" s="1"/>
  <c r="B29" i="1"/>
  <c r="C29" i="1" s="1"/>
  <c r="B30" i="1"/>
  <c r="C30" i="1" s="1"/>
  <c r="B31" i="1"/>
  <c r="C31" i="1" s="1"/>
  <c r="B32" i="1"/>
  <c r="C32" i="1" s="1"/>
  <c r="B33" i="1"/>
  <c r="C33" i="1" s="1"/>
  <c r="B34" i="1"/>
  <c r="C34" i="1" s="1"/>
  <c r="B35" i="1"/>
  <c r="C35" i="1" s="1"/>
  <c r="B36" i="1"/>
  <c r="C36" i="1" s="1"/>
  <c r="B37" i="1"/>
  <c r="C37" i="1" s="1"/>
  <c r="B38" i="1"/>
  <c r="C38" i="1" s="1"/>
  <c r="B39" i="1"/>
  <c r="C39" i="1" s="1"/>
  <c r="B40" i="1"/>
  <c r="C40" i="1" s="1"/>
  <c r="B41" i="1"/>
  <c r="C41" i="1" s="1"/>
  <c r="B42" i="1"/>
  <c r="C42" i="1" s="1"/>
  <c r="B43" i="1"/>
  <c r="C43" i="1" s="1"/>
  <c r="B44" i="1"/>
  <c r="C44" i="1" s="1"/>
  <c r="B45" i="1"/>
  <c r="C45" i="1" s="1"/>
  <c r="B46" i="1"/>
  <c r="C46" i="1" s="1"/>
  <c r="B47" i="1"/>
  <c r="C47" i="1" s="1"/>
  <c r="B48" i="1"/>
  <c r="C48" i="1" s="1"/>
  <c r="B49" i="1"/>
  <c r="C49" i="1" s="1"/>
  <c r="B50" i="1"/>
  <c r="C50" i="1" s="1"/>
  <c r="B51" i="1"/>
  <c r="C51" i="1" s="1"/>
  <c r="B52" i="1"/>
  <c r="C52" i="1" s="1"/>
  <c r="B53" i="1"/>
  <c r="C53" i="1" s="1"/>
  <c r="B54" i="1"/>
  <c r="C54" i="1" s="1"/>
  <c r="B55" i="1"/>
  <c r="C55" i="1" s="1"/>
  <c r="B56" i="1"/>
  <c r="C56" i="1" s="1"/>
  <c r="B57" i="1"/>
  <c r="C57" i="1" s="1"/>
  <c r="B58" i="1"/>
  <c r="C58" i="1" s="1"/>
  <c r="B2" i="1"/>
  <c r="C2" i="1" s="1"/>
</calcChain>
</file>

<file path=xl/sharedStrings.xml><?xml version="1.0" encoding="utf-8"?>
<sst xmlns="http://schemas.openxmlformats.org/spreadsheetml/2006/main" count="36" uniqueCount="21">
  <si>
    <t>pH</t>
  </si>
  <si>
    <r>
      <t>pK</t>
    </r>
    <r>
      <rPr>
        <vertAlign val="sub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=</t>
    </r>
  </si>
  <si>
    <r>
      <t>pK</t>
    </r>
    <r>
      <rPr>
        <vertAlign val="subscript"/>
        <sz val="11"/>
        <color theme="1"/>
        <rFont val="Calibri"/>
        <family val="2"/>
        <scheme val="minor"/>
      </rPr>
      <t>s2</t>
    </r>
    <r>
      <rPr>
        <sz val="11"/>
        <color theme="1"/>
        <rFont val="Calibri"/>
        <family val="2"/>
        <scheme val="minor"/>
      </rPr>
      <t>=</t>
    </r>
  </si>
  <si>
    <r>
      <t>pK</t>
    </r>
    <r>
      <rPr>
        <vertAlign val="subscript"/>
        <sz val="11"/>
        <color theme="1"/>
        <rFont val="Calibri"/>
        <family val="2"/>
        <scheme val="minor"/>
      </rPr>
      <t>s1</t>
    </r>
    <r>
      <rPr>
        <sz val="11"/>
        <color theme="1"/>
        <rFont val="Calibri"/>
        <family val="2"/>
        <scheme val="minor"/>
      </rPr>
      <t>=</t>
    </r>
  </si>
  <si>
    <r>
      <t>pK</t>
    </r>
    <r>
      <rPr>
        <vertAlign val="subscript"/>
        <sz val="11"/>
        <color theme="1"/>
        <rFont val="Calibri"/>
        <family val="2"/>
        <scheme val="minor"/>
      </rPr>
      <t>s3</t>
    </r>
    <r>
      <rPr>
        <sz val="11"/>
        <color theme="1"/>
        <rFont val="Calibri"/>
        <family val="2"/>
        <scheme val="minor"/>
      </rPr>
      <t>=</t>
    </r>
  </si>
  <si>
    <t>Stofbrøk amfoform 2</t>
  </si>
  <si>
    <t>Stofbrøk baseform</t>
  </si>
  <si>
    <t>Stofbrøk amfoform 1</t>
  </si>
  <si>
    <t>Stofbrøkbrøl syreform</t>
  </si>
  <si>
    <r>
      <t>x</t>
    </r>
    <r>
      <rPr>
        <vertAlign val="subscript"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 (syreform/amfoform1)</t>
    </r>
  </si>
  <si>
    <r>
      <t>x</t>
    </r>
    <r>
      <rPr>
        <vertAlign val="subscript"/>
        <sz val="9"/>
        <color theme="1"/>
        <rFont val="Calibri"/>
        <family val="2"/>
        <scheme val="minor"/>
      </rPr>
      <t xml:space="preserve">s </t>
    </r>
    <r>
      <rPr>
        <sz val="9"/>
        <color theme="1"/>
        <rFont val="Calibri"/>
        <family val="2"/>
        <scheme val="minor"/>
      </rPr>
      <t>(amfoform1/amfoform2)</t>
    </r>
  </si>
  <si>
    <r>
      <t>x</t>
    </r>
    <r>
      <rPr>
        <vertAlign val="subscript"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 (amfoform2/baseform)</t>
    </r>
  </si>
  <si>
    <t>Stofbrøk syreform</t>
  </si>
  <si>
    <t>Stofbrøk amfoform</t>
  </si>
  <si>
    <r>
      <t>x</t>
    </r>
    <r>
      <rPr>
        <vertAlign val="subscript"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 (syreform/amfoform)</t>
    </r>
  </si>
  <si>
    <r>
      <t>x</t>
    </r>
    <r>
      <rPr>
        <vertAlign val="subscript"/>
        <sz val="9"/>
        <color theme="1"/>
        <rFont val="Calibri"/>
        <family val="2"/>
        <scheme val="minor"/>
      </rPr>
      <t>s</t>
    </r>
    <r>
      <rPr>
        <sz val="9"/>
        <color theme="1"/>
        <rFont val="Calibri"/>
        <family val="2"/>
        <scheme val="minor"/>
      </rPr>
      <t xml:space="preserve"> (amfoform/baseform)</t>
    </r>
  </si>
  <si>
    <r>
      <t>x</t>
    </r>
    <r>
      <rPr>
        <vertAlign val="sub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 xml:space="preserve"> (syrebrøk)</t>
    </r>
  </si>
  <si>
    <r>
      <t>x</t>
    </r>
    <r>
      <rPr>
        <vertAlign val="sub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(basebrøk)</t>
    </r>
  </si>
  <si>
    <t>Vælg det ønskede faneblad (tryk på … for at komme til de sidste)</t>
  </si>
  <si>
    <t>Relative stofbrøker udregnes og diagrammer tegnes automatisk</t>
  </si>
  <si>
    <r>
      <t>Indtast pK</t>
    </r>
    <r>
      <rPr>
        <vertAlign val="sub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-værdier i de farvede celler.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</si>
</sst>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bscript"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Protection="1">
      <protection locked="0"/>
    </xf>
    <xf numFmtId="164" fontId="0" fillId="0" borderId="0" xfId="0" applyNumberFormat="1"/>
    <xf numFmtId="2" fontId="0" fillId="0" borderId="0" xfId="0" applyNumberFormat="1"/>
    <xf numFmtId="0" fontId="0" fillId="2" borderId="0" xfId="0" applyFill="1" applyProtection="1">
      <protection locked="0"/>
    </xf>
    <xf numFmtId="164" fontId="2" fillId="0" borderId="0" xfId="0" applyNumberFormat="1" applyFont="1"/>
    <xf numFmtId="0" fontId="2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45823789484898"/>
          <c:y val="1.9863344291797952E-2"/>
          <c:w val="0.84520388323656315"/>
          <c:h val="0.79963750215348783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'Bjerrumdiagram monohydron syre'!$A$2:$A$58</c:f>
              <c:numCache>
                <c:formatCode>0.00</c:formatCode>
                <c:ptCount val="57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 formatCode="General">
                  <c:v>2.75</c:v>
                </c:pt>
                <c:pt idx="12" formatCode="General">
                  <c:v>3</c:v>
                </c:pt>
                <c:pt idx="13" formatCode="General">
                  <c:v>3.25</c:v>
                </c:pt>
                <c:pt idx="14" formatCode="General">
                  <c:v>3.5</c:v>
                </c:pt>
                <c:pt idx="15" formatCode="General">
                  <c:v>3.75</c:v>
                </c:pt>
                <c:pt idx="16" formatCode="General">
                  <c:v>4</c:v>
                </c:pt>
                <c:pt idx="17" formatCode="General">
                  <c:v>4.25</c:v>
                </c:pt>
                <c:pt idx="18" formatCode="General">
                  <c:v>4.5</c:v>
                </c:pt>
                <c:pt idx="19" formatCode="General">
                  <c:v>4.75</c:v>
                </c:pt>
                <c:pt idx="20" formatCode="General">
                  <c:v>5</c:v>
                </c:pt>
                <c:pt idx="21" formatCode="General">
                  <c:v>5.25</c:v>
                </c:pt>
                <c:pt idx="22" formatCode="General">
                  <c:v>5.5</c:v>
                </c:pt>
                <c:pt idx="23" formatCode="General">
                  <c:v>5.75</c:v>
                </c:pt>
                <c:pt idx="24" formatCode="General">
                  <c:v>6</c:v>
                </c:pt>
                <c:pt idx="25" formatCode="General">
                  <c:v>6.25</c:v>
                </c:pt>
                <c:pt idx="26" formatCode="General">
                  <c:v>6.5</c:v>
                </c:pt>
                <c:pt idx="27" formatCode="General">
                  <c:v>6.75</c:v>
                </c:pt>
                <c:pt idx="28" formatCode="General">
                  <c:v>7</c:v>
                </c:pt>
                <c:pt idx="29" formatCode="General">
                  <c:v>7.25</c:v>
                </c:pt>
                <c:pt idx="30" formatCode="General">
                  <c:v>7.5</c:v>
                </c:pt>
                <c:pt idx="31" formatCode="General">
                  <c:v>7.75</c:v>
                </c:pt>
                <c:pt idx="32" formatCode="General">
                  <c:v>8</c:v>
                </c:pt>
                <c:pt idx="33" formatCode="General">
                  <c:v>8.25</c:v>
                </c:pt>
                <c:pt idx="34" formatCode="General">
                  <c:v>8.5</c:v>
                </c:pt>
                <c:pt idx="35" formatCode="General">
                  <c:v>8.75</c:v>
                </c:pt>
                <c:pt idx="36" formatCode="General">
                  <c:v>9</c:v>
                </c:pt>
                <c:pt idx="37" formatCode="General">
                  <c:v>9.25</c:v>
                </c:pt>
                <c:pt idx="38" formatCode="General">
                  <c:v>9.5</c:v>
                </c:pt>
                <c:pt idx="39" formatCode="General">
                  <c:v>9.75</c:v>
                </c:pt>
                <c:pt idx="40" formatCode="General">
                  <c:v>10</c:v>
                </c:pt>
                <c:pt idx="41" formatCode="General">
                  <c:v>10.25</c:v>
                </c:pt>
                <c:pt idx="42" formatCode="General">
                  <c:v>10.5</c:v>
                </c:pt>
                <c:pt idx="43" formatCode="General">
                  <c:v>10.75</c:v>
                </c:pt>
                <c:pt idx="44" formatCode="General">
                  <c:v>11</c:v>
                </c:pt>
                <c:pt idx="45" formatCode="General">
                  <c:v>11.25</c:v>
                </c:pt>
                <c:pt idx="46" formatCode="General">
                  <c:v>11.5</c:v>
                </c:pt>
                <c:pt idx="47" formatCode="General">
                  <c:v>11.75</c:v>
                </c:pt>
                <c:pt idx="48" formatCode="General">
                  <c:v>12</c:v>
                </c:pt>
                <c:pt idx="49" formatCode="General">
                  <c:v>12.25</c:v>
                </c:pt>
                <c:pt idx="50" formatCode="General">
                  <c:v>12.5</c:v>
                </c:pt>
                <c:pt idx="51" formatCode="General">
                  <c:v>12.75</c:v>
                </c:pt>
                <c:pt idx="52" formatCode="General">
                  <c:v>13</c:v>
                </c:pt>
                <c:pt idx="53" formatCode="General">
                  <c:v>13.25</c:v>
                </c:pt>
                <c:pt idx="54" formatCode="General">
                  <c:v>13.5</c:v>
                </c:pt>
                <c:pt idx="55" formatCode="General">
                  <c:v>13.75</c:v>
                </c:pt>
                <c:pt idx="56" formatCode="General">
                  <c:v>14</c:v>
                </c:pt>
              </c:numCache>
            </c:numRef>
          </c:xVal>
          <c:yVal>
            <c:numRef>
              <c:f>'Bjerrumdiagram monohydron syre'!$B$2:$B$58</c:f>
              <c:numCache>
                <c:formatCode>0.0000</c:formatCode>
                <c:ptCount val="57"/>
                <c:pt idx="0">
                  <c:v>0.99999998415106828</c:v>
                </c:pt>
                <c:pt idx="1">
                  <c:v>0.99999997181617151</c:v>
                </c:pt>
                <c:pt idx="2">
                  <c:v>0.99999994988127916</c:v>
                </c:pt>
                <c:pt idx="3">
                  <c:v>0.99999991087491424</c:v>
                </c:pt>
                <c:pt idx="4">
                  <c:v>0.99999984151070587</c:v>
                </c:pt>
                <c:pt idx="5">
                  <c:v>0.99999971816178623</c:v>
                </c:pt>
                <c:pt idx="6">
                  <c:v>0.99999949881301753</c:v>
                </c:pt>
                <c:pt idx="7">
                  <c:v>0.9999991087498562</c:v>
                </c:pt>
                <c:pt idx="8">
                  <c:v>0.99999841510931942</c:v>
                </c:pt>
                <c:pt idx="9">
                  <c:v>0.99999718162501205</c:v>
                </c:pt>
                <c:pt idx="10">
                  <c:v>0.99999498815278243</c:v>
                </c:pt>
                <c:pt idx="11">
                  <c:v>0.99999108757005073</c:v>
                </c:pt>
                <c:pt idx="12">
                  <c:v>0.99998415131926</c:v>
                </c:pt>
                <c:pt idx="13">
                  <c:v>0.99997181696499327</c:v>
                </c:pt>
                <c:pt idx="14">
                  <c:v>0.99994988378839778</c:v>
                </c:pt>
                <c:pt idx="15">
                  <c:v>0.99991088284876117</c:v>
                </c:pt>
                <c:pt idx="16">
                  <c:v>0.99984153579563773</c:v>
                </c:pt>
                <c:pt idx="17">
                  <c:v>0.99971824111731611</c:v>
                </c:pt>
                <c:pt idx="18">
                  <c:v>0.9994990638291863</c:v>
                </c:pt>
                <c:pt idx="19">
                  <c:v>0.99910954268278551</c:v>
                </c:pt>
                <c:pt idx="20">
                  <c:v>0.99841761471919821</c:v>
                </c:pt>
                <c:pt idx="21">
                  <c:v>0.99718953802678978</c:v>
                </c:pt>
                <c:pt idx="22">
                  <c:v>0.99501312126331209</c:v>
                </c:pt>
                <c:pt idx="23">
                  <c:v>0.99116622175018676</c:v>
                </c:pt>
                <c:pt idx="24">
                  <c:v>0.98439833775817043</c:v>
                </c:pt>
                <c:pt idx="25">
                  <c:v>0.97258872537269336</c:v>
                </c:pt>
                <c:pt idx="26">
                  <c:v>0.95227327896579617</c:v>
                </c:pt>
                <c:pt idx="27">
                  <c:v>0.91816817524484806</c:v>
                </c:pt>
                <c:pt idx="28">
                  <c:v>0.86319311139678989</c:v>
                </c:pt>
                <c:pt idx="29">
                  <c:v>0.78012960399315845</c:v>
                </c:pt>
                <c:pt idx="30">
                  <c:v>0.66613942458312203</c:v>
                </c:pt>
                <c:pt idx="31">
                  <c:v>0.52875056389226849</c:v>
                </c:pt>
                <c:pt idx="32">
                  <c:v>0.38686317984685686</c:v>
                </c:pt>
                <c:pt idx="33">
                  <c:v>0.26189096745958124</c:v>
                </c:pt>
                <c:pt idx="34">
                  <c:v>0.1663375308165618</c:v>
                </c:pt>
                <c:pt idx="35">
                  <c:v>0.10088262835672326</c:v>
                </c:pt>
                <c:pt idx="36">
                  <c:v>5.9350943102767569E-2</c:v>
                </c:pt>
                <c:pt idx="37">
                  <c:v>3.4265551284824954E-2</c:v>
                </c:pt>
                <c:pt idx="38">
                  <c:v>1.9562303872579508E-2</c:v>
                </c:pt>
                <c:pt idx="39">
                  <c:v>1.1095688866307723E-2</c:v>
                </c:pt>
                <c:pt idx="40">
                  <c:v>6.2700123414338336E-3</c:v>
                </c:pt>
                <c:pt idx="41">
                  <c:v>3.53558914864806E-3</c:v>
                </c:pt>
                <c:pt idx="42">
                  <c:v>1.991289170728318E-3</c:v>
                </c:pt>
                <c:pt idx="43">
                  <c:v>1.1207609398445958E-3</c:v>
                </c:pt>
                <c:pt idx="44">
                  <c:v>6.3055948833989266E-4</c:v>
                </c:pt>
                <c:pt idx="45">
                  <c:v>3.5468754134491167E-4</c:v>
                </c:pt>
                <c:pt idx="46">
                  <c:v>1.9948642872153E-4</c:v>
                </c:pt>
                <c:pt idx="47">
                  <c:v>1.1218925758845731E-4</c:v>
                </c:pt>
                <c:pt idx="48">
                  <c:v>6.3091753627486543E-5</c:v>
                </c:pt>
                <c:pt idx="49">
                  <c:v>3.5480080042612457E-5</c:v>
                </c:pt>
                <c:pt idx="50">
                  <c:v>1.9952225050461341E-5</c:v>
                </c:pt>
                <c:pt idx="51">
                  <c:v>1.1220058651890969E-5</c:v>
                </c:pt>
                <c:pt idx="52">
                  <c:v>6.3095336343360528E-6</c:v>
                </c:pt>
                <c:pt idx="53">
                  <c:v>3.5481213031263005E-6</c:v>
                </c:pt>
                <c:pt idx="54">
                  <c:v>1.9952583339051124E-6</c:v>
                </c:pt>
                <c:pt idx="55">
                  <c:v>1.1220171953779622E-6</c:v>
                </c:pt>
                <c:pt idx="56">
                  <c:v>6.309569463732732E-7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EFD-4930-A28B-B46652334789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'Bjerrumdiagram monohydron syre'!$A$2:$A$58</c:f>
              <c:numCache>
                <c:formatCode>0.00</c:formatCode>
                <c:ptCount val="57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 formatCode="General">
                  <c:v>2.75</c:v>
                </c:pt>
                <c:pt idx="12" formatCode="General">
                  <c:v>3</c:v>
                </c:pt>
                <c:pt idx="13" formatCode="General">
                  <c:v>3.25</c:v>
                </c:pt>
                <c:pt idx="14" formatCode="General">
                  <c:v>3.5</c:v>
                </c:pt>
                <c:pt idx="15" formatCode="General">
                  <c:v>3.75</c:v>
                </c:pt>
                <c:pt idx="16" formatCode="General">
                  <c:v>4</c:v>
                </c:pt>
                <c:pt idx="17" formatCode="General">
                  <c:v>4.25</c:v>
                </c:pt>
                <c:pt idx="18" formatCode="General">
                  <c:v>4.5</c:v>
                </c:pt>
                <c:pt idx="19" formatCode="General">
                  <c:v>4.75</c:v>
                </c:pt>
                <c:pt idx="20" formatCode="General">
                  <c:v>5</c:v>
                </c:pt>
                <c:pt idx="21" formatCode="General">
                  <c:v>5.25</c:v>
                </c:pt>
                <c:pt idx="22" formatCode="General">
                  <c:v>5.5</c:v>
                </c:pt>
                <c:pt idx="23" formatCode="General">
                  <c:v>5.75</c:v>
                </c:pt>
                <c:pt idx="24" formatCode="General">
                  <c:v>6</c:v>
                </c:pt>
                <c:pt idx="25" formatCode="General">
                  <c:v>6.25</c:v>
                </c:pt>
                <c:pt idx="26" formatCode="General">
                  <c:v>6.5</c:v>
                </c:pt>
                <c:pt idx="27" formatCode="General">
                  <c:v>6.75</c:v>
                </c:pt>
                <c:pt idx="28" formatCode="General">
                  <c:v>7</c:v>
                </c:pt>
                <c:pt idx="29" formatCode="General">
                  <c:v>7.25</c:v>
                </c:pt>
                <c:pt idx="30" formatCode="General">
                  <c:v>7.5</c:v>
                </c:pt>
                <c:pt idx="31" formatCode="General">
                  <c:v>7.75</c:v>
                </c:pt>
                <c:pt idx="32" formatCode="General">
                  <c:v>8</c:v>
                </c:pt>
                <c:pt idx="33" formatCode="General">
                  <c:v>8.25</c:v>
                </c:pt>
                <c:pt idx="34" formatCode="General">
                  <c:v>8.5</c:v>
                </c:pt>
                <c:pt idx="35" formatCode="General">
                  <c:v>8.75</c:v>
                </c:pt>
                <c:pt idx="36" formatCode="General">
                  <c:v>9</c:v>
                </c:pt>
                <c:pt idx="37" formatCode="General">
                  <c:v>9.25</c:v>
                </c:pt>
                <c:pt idx="38" formatCode="General">
                  <c:v>9.5</c:v>
                </c:pt>
                <c:pt idx="39" formatCode="General">
                  <c:v>9.75</c:v>
                </c:pt>
                <c:pt idx="40" formatCode="General">
                  <c:v>10</c:v>
                </c:pt>
                <c:pt idx="41" formatCode="General">
                  <c:v>10.25</c:v>
                </c:pt>
                <c:pt idx="42" formatCode="General">
                  <c:v>10.5</c:v>
                </c:pt>
                <c:pt idx="43" formatCode="General">
                  <c:v>10.75</c:v>
                </c:pt>
                <c:pt idx="44" formatCode="General">
                  <c:v>11</c:v>
                </c:pt>
                <c:pt idx="45" formatCode="General">
                  <c:v>11.25</c:v>
                </c:pt>
                <c:pt idx="46" formatCode="General">
                  <c:v>11.5</c:v>
                </c:pt>
                <c:pt idx="47" formatCode="General">
                  <c:v>11.75</c:v>
                </c:pt>
                <c:pt idx="48" formatCode="General">
                  <c:v>12</c:v>
                </c:pt>
                <c:pt idx="49" formatCode="General">
                  <c:v>12.25</c:v>
                </c:pt>
                <c:pt idx="50" formatCode="General">
                  <c:v>12.5</c:v>
                </c:pt>
                <c:pt idx="51" formatCode="General">
                  <c:v>12.75</c:v>
                </c:pt>
                <c:pt idx="52" formatCode="General">
                  <c:v>13</c:v>
                </c:pt>
                <c:pt idx="53" formatCode="General">
                  <c:v>13.25</c:v>
                </c:pt>
                <c:pt idx="54" formatCode="General">
                  <c:v>13.5</c:v>
                </c:pt>
                <c:pt idx="55" formatCode="General">
                  <c:v>13.75</c:v>
                </c:pt>
                <c:pt idx="56" formatCode="General">
                  <c:v>14</c:v>
                </c:pt>
              </c:numCache>
            </c:numRef>
          </c:xVal>
          <c:yVal>
            <c:numRef>
              <c:f>'Bjerrumdiagram monohydron syre'!$C$2:$C$58</c:f>
              <c:numCache>
                <c:formatCode>0.0000</c:formatCode>
                <c:ptCount val="57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EFD-4930-A28B-B46652334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9819800"/>
        <c:axId val="219820128"/>
      </c:scatterChart>
      <c:valAx>
        <c:axId val="219819800"/>
        <c:scaling>
          <c:orientation val="minMax"/>
          <c:max val="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219820128"/>
        <c:crosses val="autoZero"/>
        <c:crossBetween val="midCat"/>
      </c:valAx>
      <c:valAx>
        <c:axId val="2198201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Relativ stofbrøk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2198198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45823789484898"/>
          <c:y val="1.9863344291797952E-2"/>
          <c:w val="0.84520388323656315"/>
          <c:h val="0.79963750215348783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'Stofbrøkdiagram monohydron syre'!$A$2:$A$58</c:f>
              <c:numCache>
                <c:formatCode>0.00</c:formatCode>
                <c:ptCount val="57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 formatCode="General">
                  <c:v>2.75</c:v>
                </c:pt>
                <c:pt idx="12" formatCode="General">
                  <c:v>3</c:v>
                </c:pt>
                <c:pt idx="13" formatCode="General">
                  <c:v>3.25</c:v>
                </c:pt>
                <c:pt idx="14" formatCode="General">
                  <c:v>3.5</c:v>
                </c:pt>
                <c:pt idx="15" formatCode="General">
                  <c:v>3.75</c:v>
                </c:pt>
                <c:pt idx="16" formatCode="General">
                  <c:v>4</c:v>
                </c:pt>
                <c:pt idx="17" formatCode="General">
                  <c:v>4.25</c:v>
                </c:pt>
                <c:pt idx="18" formatCode="General">
                  <c:v>4.5</c:v>
                </c:pt>
                <c:pt idx="19" formatCode="General">
                  <c:v>4.75</c:v>
                </c:pt>
                <c:pt idx="20" formatCode="General">
                  <c:v>5</c:v>
                </c:pt>
                <c:pt idx="21" formatCode="General">
                  <c:v>5.25</c:v>
                </c:pt>
                <c:pt idx="22" formatCode="General">
                  <c:v>5.5</c:v>
                </c:pt>
                <c:pt idx="23" formatCode="General">
                  <c:v>5.75</c:v>
                </c:pt>
                <c:pt idx="24" formatCode="General">
                  <c:v>6</c:v>
                </c:pt>
                <c:pt idx="25" formatCode="General">
                  <c:v>6.25</c:v>
                </c:pt>
                <c:pt idx="26" formatCode="General">
                  <c:v>6.5</c:v>
                </c:pt>
                <c:pt idx="27" formatCode="General">
                  <c:v>6.75</c:v>
                </c:pt>
                <c:pt idx="28" formatCode="General">
                  <c:v>7</c:v>
                </c:pt>
                <c:pt idx="29" formatCode="General">
                  <c:v>7.25</c:v>
                </c:pt>
                <c:pt idx="30" formatCode="General">
                  <c:v>7.5</c:v>
                </c:pt>
                <c:pt idx="31" formatCode="General">
                  <c:v>7.75</c:v>
                </c:pt>
                <c:pt idx="32" formatCode="General">
                  <c:v>8</c:v>
                </c:pt>
                <c:pt idx="33" formatCode="General">
                  <c:v>8.25</c:v>
                </c:pt>
                <c:pt idx="34" formatCode="General">
                  <c:v>8.5</c:v>
                </c:pt>
                <c:pt idx="35" formatCode="General">
                  <c:v>8.75</c:v>
                </c:pt>
                <c:pt idx="36" formatCode="General">
                  <c:v>9</c:v>
                </c:pt>
                <c:pt idx="37" formatCode="General">
                  <c:v>9.25</c:v>
                </c:pt>
                <c:pt idx="38" formatCode="General">
                  <c:v>9.5</c:v>
                </c:pt>
                <c:pt idx="39" formatCode="General">
                  <c:v>9.75</c:v>
                </c:pt>
                <c:pt idx="40" formatCode="General">
                  <c:v>10</c:v>
                </c:pt>
                <c:pt idx="41" formatCode="General">
                  <c:v>10.25</c:v>
                </c:pt>
                <c:pt idx="42" formatCode="General">
                  <c:v>10.5</c:v>
                </c:pt>
                <c:pt idx="43" formatCode="General">
                  <c:v>10.75</c:v>
                </c:pt>
                <c:pt idx="44" formatCode="General">
                  <c:v>11</c:v>
                </c:pt>
                <c:pt idx="45" formatCode="General">
                  <c:v>11.25</c:v>
                </c:pt>
                <c:pt idx="46" formatCode="General">
                  <c:v>11.5</c:v>
                </c:pt>
                <c:pt idx="47" formatCode="General">
                  <c:v>11.75</c:v>
                </c:pt>
                <c:pt idx="48" formatCode="General">
                  <c:v>12</c:v>
                </c:pt>
                <c:pt idx="49" formatCode="General">
                  <c:v>12.25</c:v>
                </c:pt>
                <c:pt idx="50" formatCode="General">
                  <c:v>12.5</c:v>
                </c:pt>
                <c:pt idx="51" formatCode="General">
                  <c:v>12.75</c:v>
                </c:pt>
                <c:pt idx="52" formatCode="General">
                  <c:v>13</c:v>
                </c:pt>
                <c:pt idx="53" formatCode="General">
                  <c:v>13.25</c:v>
                </c:pt>
                <c:pt idx="54" formatCode="General">
                  <c:v>13.5</c:v>
                </c:pt>
                <c:pt idx="55" formatCode="General">
                  <c:v>13.75</c:v>
                </c:pt>
                <c:pt idx="56" formatCode="General">
                  <c:v>14</c:v>
                </c:pt>
              </c:numCache>
            </c:numRef>
          </c:xVal>
          <c:yVal>
            <c:numRef>
              <c:f>'Stofbrøkdiagram monohydron syre'!$B$2:$B$58</c:f>
              <c:numCache>
                <c:formatCode>0.0000</c:formatCode>
                <c:ptCount val="57"/>
                <c:pt idx="0">
                  <c:v>0.99993690824637249</c:v>
                </c:pt>
                <c:pt idx="1">
                  <c:v>0.99988781074241151</c:v>
                </c:pt>
                <c:pt idx="2">
                  <c:v>0.99980051357127853</c:v>
                </c:pt>
                <c:pt idx="3">
                  <c:v>0.99964531245865518</c:v>
                </c:pt>
                <c:pt idx="4">
                  <c:v>0.99936944051165999</c:v>
                </c:pt>
                <c:pt idx="5">
                  <c:v>0.99887923906015541</c:v>
                </c:pt>
                <c:pt idx="6">
                  <c:v>0.99800871082927178</c:v>
                </c:pt>
                <c:pt idx="7">
                  <c:v>0.99646441085135196</c:v>
                </c:pt>
                <c:pt idx="8">
                  <c:v>0.99372998765856613</c:v>
                </c:pt>
                <c:pt idx="9">
                  <c:v>0.98890431113369237</c:v>
                </c:pt>
                <c:pt idx="10">
                  <c:v>0.9804376961274206</c:v>
                </c:pt>
                <c:pt idx="11">
                  <c:v>0.96573444871517511</c:v>
                </c:pt>
                <c:pt idx="12">
                  <c:v>0.94064905689723255</c:v>
                </c:pt>
                <c:pt idx="13">
                  <c:v>0.89911737164327676</c:v>
                </c:pt>
                <c:pt idx="14">
                  <c:v>0.83366246918343823</c:v>
                </c:pt>
                <c:pt idx="15">
                  <c:v>0.73810903254041882</c:v>
                </c:pt>
                <c:pt idx="16">
                  <c:v>0.61313682015314319</c:v>
                </c:pt>
                <c:pt idx="17">
                  <c:v>0.47124943610773151</c:v>
                </c:pt>
                <c:pt idx="18">
                  <c:v>0.33386057541687802</c:v>
                </c:pt>
                <c:pt idx="19">
                  <c:v>0.21987039600684158</c:v>
                </c:pt>
                <c:pt idx="20">
                  <c:v>0.13680688860321003</c:v>
                </c:pt>
                <c:pt idx="21">
                  <c:v>8.1831824755152022E-2</c:v>
                </c:pt>
                <c:pt idx="22">
                  <c:v>4.7726721034203903E-2</c:v>
                </c:pt>
                <c:pt idx="23">
                  <c:v>2.7411274627306512E-2</c:v>
                </c:pt>
                <c:pt idx="24">
                  <c:v>1.5601662241829607E-2</c:v>
                </c:pt>
                <c:pt idx="25">
                  <c:v>8.8337782498133389E-3</c:v>
                </c:pt>
                <c:pt idx="26">
                  <c:v>4.9868787366879686E-3</c:v>
                </c:pt>
                <c:pt idx="27">
                  <c:v>2.8104619732101889E-3</c:v>
                </c:pt>
                <c:pt idx="28">
                  <c:v>1.5823852808017202E-3</c:v>
                </c:pt>
                <c:pt idx="29">
                  <c:v>8.9045731721441E-4</c:v>
                </c:pt>
                <c:pt idx="30">
                  <c:v>5.0093617081359819E-4</c:v>
                </c:pt>
                <c:pt idx="31">
                  <c:v>2.8175888268387657E-4</c:v>
                </c:pt>
                <c:pt idx="32">
                  <c:v>1.5846420436223696E-4</c:v>
                </c:pt>
                <c:pt idx="33">
                  <c:v>8.9117151238909966E-5</c:v>
                </c:pt>
                <c:pt idx="34">
                  <c:v>5.0116211602181963E-5</c:v>
                </c:pt>
                <c:pt idx="35">
                  <c:v>2.8183035006796369E-5</c:v>
                </c:pt>
                <c:pt idx="36">
                  <c:v>1.5848680739948987E-5</c:v>
                </c:pt>
                <c:pt idx="37">
                  <c:v>8.9124299492219096E-6</c:v>
                </c:pt>
                <c:pt idx="38">
                  <c:v>5.0118472175342954E-6</c:v>
                </c:pt>
                <c:pt idx="39">
                  <c:v>2.818374988004493E-6</c:v>
                </c:pt>
                <c:pt idx="40">
                  <c:v>1.5848906805786609E-6</c:v>
                </c:pt>
                <c:pt idx="41">
                  <c:v>8.9125014380621806E-7</c:v>
                </c:pt>
                <c:pt idx="42">
                  <c:v>5.0118698243875488E-7</c:v>
                </c:pt>
                <c:pt idx="43">
                  <c:v>2.8183821369364393E-7</c:v>
                </c:pt>
                <c:pt idx="44">
                  <c:v>1.5848929412725089E-7</c:v>
                </c:pt>
                <c:pt idx="45">
                  <c:v>8.9125085870092906E-8</c:v>
                </c:pt>
                <c:pt idx="46">
                  <c:v>5.011872085084086E-8</c:v>
                </c:pt>
                <c:pt idx="47">
                  <c:v>2.8183828518316253E-8</c:v>
                </c:pt>
                <c:pt idx="48">
                  <c:v>1.5848931673422493E-8</c:v>
                </c:pt>
                <c:pt idx="49">
                  <c:v>8.9125093019045892E-9</c:v>
                </c:pt>
                <c:pt idx="50">
                  <c:v>5.0118723111538468E-9</c:v>
                </c:pt>
                <c:pt idx="51">
                  <c:v>2.8183829233211617E-9</c:v>
                </c:pt>
                <c:pt idx="52">
                  <c:v>1.5848931899492196E-9</c:v>
                </c:pt>
                <c:pt idx="53">
                  <c:v>8.9125093733941507E-10</c:v>
                </c:pt>
                <c:pt idx="54">
                  <c:v>5.0118723337608191E-10</c:v>
                </c:pt>
                <c:pt idx="55">
                  <c:v>2.8183829304701126E-10</c:v>
                </c:pt>
                <c:pt idx="56">
                  <c:v>1.5848931922099212E-10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80C-48F9-A253-146170EE4709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'Stofbrøkdiagram monohydron syre'!$A$2:$A$58</c:f>
              <c:numCache>
                <c:formatCode>0.00</c:formatCode>
                <c:ptCount val="57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 formatCode="General">
                  <c:v>2.75</c:v>
                </c:pt>
                <c:pt idx="12" formatCode="General">
                  <c:v>3</c:v>
                </c:pt>
                <c:pt idx="13" formatCode="General">
                  <c:v>3.25</c:v>
                </c:pt>
                <c:pt idx="14" formatCode="General">
                  <c:v>3.5</c:v>
                </c:pt>
                <c:pt idx="15" formatCode="General">
                  <c:v>3.75</c:v>
                </c:pt>
                <c:pt idx="16" formatCode="General">
                  <c:v>4</c:v>
                </c:pt>
                <c:pt idx="17" formatCode="General">
                  <c:v>4.25</c:v>
                </c:pt>
                <c:pt idx="18" formatCode="General">
                  <c:v>4.5</c:v>
                </c:pt>
                <c:pt idx="19" formatCode="General">
                  <c:v>4.75</c:v>
                </c:pt>
                <c:pt idx="20" formatCode="General">
                  <c:v>5</c:v>
                </c:pt>
                <c:pt idx="21" formatCode="General">
                  <c:v>5.25</c:v>
                </c:pt>
                <c:pt idx="22" formatCode="General">
                  <c:v>5.5</c:v>
                </c:pt>
                <c:pt idx="23" formatCode="General">
                  <c:v>5.75</c:v>
                </c:pt>
                <c:pt idx="24" formatCode="General">
                  <c:v>6</c:v>
                </c:pt>
                <c:pt idx="25" formatCode="General">
                  <c:v>6.25</c:v>
                </c:pt>
                <c:pt idx="26" formatCode="General">
                  <c:v>6.5</c:v>
                </c:pt>
                <c:pt idx="27" formatCode="General">
                  <c:v>6.75</c:v>
                </c:pt>
                <c:pt idx="28" formatCode="General">
                  <c:v>7</c:v>
                </c:pt>
                <c:pt idx="29" formatCode="General">
                  <c:v>7.25</c:v>
                </c:pt>
                <c:pt idx="30" formatCode="General">
                  <c:v>7.5</c:v>
                </c:pt>
                <c:pt idx="31" formatCode="General">
                  <c:v>7.75</c:v>
                </c:pt>
                <c:pt idx="32" formatCode="General">
                  <c:v>8</c:v>
                </c:pt>
                <c:pt idx="33" formatCode="General">
                  <c:v>8.25</c:v>
                </c:pt>
                <c:pt idx="34" formatCode="General">
                  <c:v>8.5</c:v>
                </c:pt>
                <c:pt idx="35" formatCode="General">
                  <c:v>8.75</c:v>
                </c:pt>
                <c:pt idx="36" formatCode="General">
                  <c:v>9</c:v>
                </c:pt>
                <c:pt idx="37" formatCode="General">
                  <c:v>9.25</c:v>
                </c:pt>
                <c:pt idx="38" formatCode="General">
                  <c:v>9.5</c:v>
                </c:pt>
                <c:pt idx="39" formatCode="General">
                  <c:v>9.75</c:v>
                </c:pt>
                <c:pt idx="40" formatCode="General">
                  <c:v>10</c:v>
                </c:pt>
                <c:pt idx="41" formatCode="General">
                  <c:v>10.25</c:v>
                </c:pt>
                <c:pt idx="42" formatCode="General">
                  <c:v>10.5</c:v>
                </c:pt>
                <c:pt idx="43" formatCode="General">
                  <c:v>10.75</c:v>
                </c:pt>
                <c:pt idx="44" formatCode="General">
                  <c:v>11</c:v>
                </c:pt>
                <c:pt idx="45" formatCode="General">
                  <c:v>11.25</c:v>
                </c:pt>
                <c:pt idx="46" formatCode="General">
                  <c:v>11.5</c:v>
                </c:pt>
                <c:pt idx="47" formatCode="General">
                  <c:v>11.75</c:v>
                </c:pt>
                <c:pt idx="48" formatCode="General">
                  <c:v>12</c:v>
                </c:pt>
                <c:pt idx="49" formatCode="General">
                  <c:v>12.25</c:v>
                </c:pt>
                <c:pt idx="50" formatCode="General">
                  <c:v>12.5</c:v>
                </c:pt>
                <c:pt idx="51" formatCode="General">
                  <c:v>12.75</c:v>
                </c:pt>
                <c:pt idx="52" formatCode="General">
                  <c:v>13</c:v>
                </c:pt>
                <c:pt idx="53" formatCode="General">
                  <c:v>13.25</c:v>
                </c:pt>
                <c:pt idx="54" formatCode="General">
                  <c:v>13.5</c:v>
                </c:pt>
                <c:pt idx="55" formatCode="General">
                  <c:v>13.75</c:v>
                </c:pt>
                <c:pt idx="56" formatCode="General">
                  <c:v>14</c:v>
                </c:pt>
              </c:numCache>
            </c:numRef>
          </c:xVal>
          <c:yVal>
            <c:numRef>
              <c:f>'Stofbrøkdiagram monohydron syre'!$C$2:$C$58</c:f>
              <c:numCache>
                <c:formatCode>0.0000</c:formatCode>
                <c:ptCount val="57"/>
                <c:pt idx="0">
                  <c:v>6.3091753627508851E-5</c:v>
                </c:pt>
                <c:pt idx="1">
                  <c:v>1.1218925758849085E-4</c:v>
                </c:pt>
                <c:pt idx="2">
                  <c:v>1.9948642872147371E-4</c:v>
                </c:pt>
                <c:pt idx="3">
                  <c:v>3.546875413448225E-4</c:v>
                </c:pt>
                <c:pt idx="4">
                  <c:v>6.3055948834001008E-4</c:v>
                </c:pt>
                <c:pt idx="5">
                  <c:v>1.1207609398445895E-3</c:v>
                </c:pt>
                <c:pt idx="6">
                  <c:v>1.9912891707282165E-3</c:v>
                </c:pt>
                <c:pt idx="7">
                  <c:v>3.535589148648044E-3</c:v>
                </c:pt>
                <c:pt idx="8">
                  <c:v>6.2700123414338726E-3</c:v>
                </c:pt>
                <c:pt idx="9">
                  <c:v>1.1095688866307629E-2</c:v>
                </c:pt>
                <c:pt idx="10">
                  <c:v>1.9562303872579401E-2</c:v>
                </c:pt>
                <c:pt idx="11">
                  <c:v>3.4265551284824891E-2</c:v>
                </c:pt>
                <c:pt idx="12">
                  <c:v>5.9350943102767451E-2</c:v>
                </c:pt>
                <c:pt idx="13">
                  <c:v>0.10088262835672324</c:v>
                </c:pt>
                <c:pt idx="14">
                  <c:v>0.16633753081656177</c:v>
                </c:pt>
                <c:pt idx="15">
                  <c:v>0.26189096745958118</c:v>
                </c:pt>
                <c:pt idx="16">
                  <c:v>0.38686317984685681</c:v>
                </c:pt>
                <c:pt idx="17">
                  <c:v>0.52875056389226849</c:v>
                </c:pt>
                <c:pt idx="18">
                  <c:v>0.66613942458312203</c:v>
                </c:pt>
                <c:pt idx="19">
                  <c:v>0.78012960399315845</c:v>
                </c:pt>
                <c:pt idx="20">
                  <c:v>0.86319311139679</c:v>
                </c:pt>
                <c:pt idx="21">
                  <c:v>0.91816817524484795</c:v>
                </c:pt>
                <c:pt idx="22">
                  <c:v>0.95227327896579606</c:v>
                </c:pt>
                <c:pt idx="23">
                  <c:v>0.97258872537269347</c:v>
                </c:pt>
                <c:pt idx="24">
                  <c:v>0.98439833775817043</c:v>
                </c:pt>
                <c:pt idx="25">
                  <c:v>0.99116622175018665</c:v>
                </c:pt>
                <c:pt idx="26">
                  <c:v>0.99501312126331198</c:v>
                </c:pt>
                <c:pt idx="27">
                  <c:v>0.99718953802678978</c:v>
                </c:pt>
                <c:pt idx="28">
                  <c:v>0.99841761471919832</c:v>
                </c:pt>
                <c:pt idx="29">
                  <c:v>0.99910954268278562</c:v>
                </c:pt>
                <c:pt idx="30">
                  <c:v>0.99949906382918641</c:v>
                </c:pt>
                <c:pt idx="31">
                  <c:v>0.99971824111731611</c:v>
                </c:pt>
                <c:pt idx="32">
                  <c:v>0.99984153579563773</c:v>
                </c:pt>
                <c:pt idx="33">
                  <c:v>0.99991088284876106</c:v>
                </c:pt>
                <c:pt idx="34">
                  <c:v>0.99994988378839778</c:v>
                </c:pt>
                <c:pt idx="35">
                  <c:v>0.99997181696499315</c:v>
                </c:pt>
                <c:pt idx="36">
                  <c:v>0.99998415131926011</c:v>
                </c:pt>
                <c:pt idx="37">
                  <c:v>0.99999108757005073</c:v>
                </c:pt>
                <c:pt idx="38">
                  <c:v>0.99999498815278243</c:v>
                </c:pt>
                <c:pt idx="39">
                  <c:v>0.99999718162501194</c:v>
                </c:pt>
                <c:pt idx="40">
                  <c:v>0.99999841510931942</c:v>
                </c:pt>
                <c:pt idx="41">
                  <c:v>0.9999991087498562</c:v>
                </c:pt>
                <c:pt idx="42">
                  <c:v>0.99999949881301753</c:v>
                </c:pt>
                <c:pt idx="43">
                  <c:v>0.99999971816178634</c:v>
                </c:pt>
                <c:pt idx="44">
                  <c:v>0.99999984151070587</c:v>
                </c:pt>
                <c:pt idx="45">
                  <c:v>0.99999991087491413</c:v>
                </c:pt>
                <c:pt idx="46">
                  <c:v>0.99999994988127916</c:v>
                </c:pt>
                <c:pt idx="47">
                  <c:v>0.99999997181617151</c:v>
                </c:pt>
                <c:pt idx="48">
                  <c:v>0.99999998415106828</c:v>
                </c:pt>
                <c:pt idx="49">
                  <c:v>0.99999999108749071</c:v>
                </c:pt>
                <c:pt idx="50">
                  <c:v>0.99999999498812764</c:v>
                </c:pt>
                <c:pt idx="51">
                  <c:v>0.99999999718161703</c:v>
                </c:pt>
                <c:pt idx="52">
                  <c:v>0.99999999841510678</c:v>
                </c:pt>
                <c:pt idx="53">
                  <c:v>0.99999999910874904</c:v>
                </c:pt>
                <c:pt idx="54">
                  <c:v>0.9999999994988128</c:v>
                </c:pt>
                <c:pt idx="55">
                  <c:v>0.99999999971816167</c:v>
                </c:pt>
                <c:pt idx="56">
                  <c:v>0.99999999984151067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6D2-4038-8CBF-C60AA1BC2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9819800"/>
        <c:axId val="219820128"/>
      </c:scatterChart>
      <c:valAx>
        <c:axId val="219819800"/>
        <c:scaling>
          <c:orientation val="minMax"/>
          <c:max val="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219820128"/>
        <c:crosses val="autoZero"/>
        <c:crossBetween val="midCat"/>
      </c:valAx>
      <c:valAx>
        <c:axId val="2198201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Relativ stofbrøk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2198198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'Bjerrumdiagram dihydron syre'!$A$2:$A$58</c:f>
              <c:numCache>
                <c:formatCode>0.00</c:formatCode>
                <c:ptCount val="57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 formatCode="General">
                  <c:v>2.75</c:v>
                </c:pt>
                <c:pt idx="12" formatCode="General">
                  <c:v>3</c:v>
                </c:pt>
                <c:pt idx="13" formatCode="General">
                  <c:v>3.25</c:v>
                </c:pt>
                <c:pt idx="14" formatCode="General">
                  <c:v>3.5</c:v>
                </c:pt>
                <c:pt idx="15" formatCode="General">
                  <c:v>3.75</c:v>
                </c:pt>
                <c:pt idx="16" formatCode="General">
                  <c:v>4</c:v>
                </c:pt>
                <c:pt idx="17" formatCode="General">
                  <c:v>4.25</c:v>
                </c:pt>
                <c:pt idx="18" formatCode="General">
                  <c:v>4.5</c:v>
                </c:pt>
                <c:pt idx="19" formatCode="General">
                  <c:v>4.75</c:v>
                </c:pt>
                <c:pt idx="20" formatCode="General">
                  <c:v>5</c:v>
                </c:pt>
                <c:pt idx="21" formatCode="General">
                  <c:v>5.25</c:v>
                </c:pt>
                <c:pt idx="22" formatCode="General">
                  <c:v>5.5</c:v>
                </c:pt>
                <c:pt idx="23" formatCode="General">
                  <c:v>5.75</c:v>
                </c:pt>
                <c:pt idx="24" formatCode="General">
                  <c:v>6</c:v>
                </c:pt>
                <c:pt idx="25" formatCode="General">
                  <c:v>6.25</c:v>
                </c:pt>
                <c:pt idx="26" formatCode="General">
                  <c:v>6.5</c:v>
                </c:pt>
                <c:pt idx="27" formatCode="General">
                  <c:v>6.75</c:v>
                </c:pt>
                <c:pt idx="28" formatCode="General">
                  <c:v>7</c:v>
                </c:pt>
                <c:pt idx="29" formatCode="General">
                  <c:v>7.25</c:v>
                </c:pt>
                <c:pt idx="30" formatCode="General">
                  <c:v>7.5</c:v>
                </c:pt>
                <c:pt idx="31" formatCode="General">
                  <c:v>7.75</c:v>
                </c:pt>
                <c:pt idx="32" formatCode="General">
                  <c:v>8</c:v>
                </c:pt>
                <c:pt idx="33" formatCode="General">
                  <c:v>8.25</c:v>
                </c:pt>
                <c:pt idx="34" formatCode="General">
                  <c:v>8.5</c:v>
                </c:pt>
                <c:pt idx="35" formatCode="General">
                  <c:v>8.75</c:v>
                </c:pt>
                <c:pt idx="36" formatCode="General">
                  <c:v>9</c:v>
                </c:pt>
                <c:pt idx="37" formatCode="General">
                  <c:v>9.25</c:v>
                </c:pt>
                <c:pt idx="38" formatCode="General">
                  <c:v>9.5</c:v>
                </c:pt>
                <c:pt idx="39" formatCode="General">
                  <c:v>9.75</c:v>
                </c:pt>
                <c:pt idx="40" formatCode="General">
                  <c:v>10</c:v>
                </c:pt>
                <c:pt idx="41" formatCode="General">
                  <c:v>10.25</c:v>
                </c:pt>
                <c:pt idx="42" formatCode="General">
                  <c:v>10.5</c:v>
                </c:pt>
                <c:pt idx="43" formatCode="General">
                  <c:v>10.75</c:v>
                </c:pt>
                <c:pt idx="44" formatCode="General">
                  <c:v>11</c:v>
                </c:pt>
                <c:pt idx="45" formatCode="General">
                  <c:v>11.25</c:v>
                </c:pt>
                <c:pt idx="46" formatCode="General">
                  <c:v>11.5</c:v>
                </c:pt>
                <c:pt idx="47" formatCode="General">
                  <c:v>11.75</c:v>
                </c:pt>
                <c:pt idx="48" formatCode="General">
                  <c:v>12</c:v>
                </c:pt>
                <c:pt idx="49" formatCode="General">
                  <c:v>12.25</c:v>
                </c:pt>
                <c:pt idx="50" formatCode="General">
                  <c:v>12.5</c:v>
                </c:pt>
                <c:pt idx="51" formatCode="General">
                  <c:v>12.75</c:v>
                </c:pt>
                <c:pt idx="52" formatCode="General">
                  <c:v>13</c:v>
                </c:pt>
                <c:pt idx="53" formatCode="General">
                  <c:v>13.25</c:v>
                </c:pt>
                <c:pt idx="54" formatCode="General">
                  <c:v>13.5</c:v>
                </c:pt>
                <c:pt idx="55" formatCode="General">
                  <c:v>13.75</c:v>
                </c:pt>
                <c:pt idx="56" formatCode="General">
                  <c:v>14</c:v>
                </c:pt>
              </c:numCache>
            </c:numRef>
          </c:xVal>
          <c:yVal>
            <c:numRef>
              <c:f>'Bjerrumdiagram dihydron syre'!$B$2:$B$58</c:f>
              <c:numCache>
                <c:formatCode>0.0000</c:formatCode>
                <c:ptCount val="57"/>
                <c:pt idx="0">
                  <c:v>0.99996198250575274</c:v>
                </c:pt>
                <c:pt idx="1">
                  <c:v>0.99993239627303365</c:v>
                </c:pt>
                <c:pt idx="2">
                  <c:v>0.99987978800919841</c:v>
                </c:pt>
                <c:pt idx="3">
                  <c:v>0.99978624949009853</c:v>
                </c:pt>
                <c:pt idx="4">
                  <c:v>0.99961995509272339</c:v>
                </c:pt>
                <c:pt idx="5">
                  <c:v>0.99932437380397687</c:v>
                </c:pt>
                <c:pt idx="6">
                  <c:v>0.99879917926943929</c:v>
                </c:pt>
                <c:pt idx="7">
                  <c:v>0.99786659904087016</c:v>
                </c:pt>
                <c:pt idx="8">
                  <c:v>0.99621250568855269</c:v>
                </c:pt>
                <c:pt idx="9">
                  <c:v>0.99328457211076393</c:v>
                </c:pt>
                <c:pt idx="10">
                  <c:v>0.98812018247482847</c:v>
                </c:pt>
                <c:pt idx="11">
                  <c:v>0.97906789947866046</c:v>
                </c:pt>
                <c:pt idx="12">
                  <c:v>0.96337355882395315</c:v>
                </c:pt>
                <c:pt idx="13">
                  <c:v>0.93667312468905195</c:v>
                </c:pt>
                <c:pt idx="14">
                  <c:v>0.89267666000615409</c:v>
                </c:pt>
                <c:pt idx="15">
                  <c:v>0.82386152850557237</c:v>
                </c:pt>
                <c:pt idx="16">
                  <c:v>0.7245382428425361</c:v>
                </c:pt>
                <c:pt idx="17">
                  <c:v>0.59662917330577392</c:v>
                </c:pt>
                <c:pt idx="18">
                  <c:v>0.45407807721951621</c:v>
                </c:pt>
                <c:pt idx="19">
                  <c:v>0.31867816483360628</c:v>
                </c:pt>
                <c:pt idx="20">
                  <c:v>0.20825116249181549</c:v>
                </c:pt>
                <c:pt idx="21">
                  <c:v>0.12885220159544444</c:v>
                </c:pt>
                <c:pt idx="22">
                  <c:v>7.6789319697100206E-2</c:v>
                </c:pt>
                <c:pt idx="23">
                  <c:v>4.4683509371797249E-2</c:v>
                </c:pt>
                <c:pt idx="24">
                  <c:v>2.5628579593138065E-2</c:v>
                </c:pt>
                <c:pt idx="25">
                  <c:v>1.4575496490474304E-2</c:v>
                </c:pt>
                <c:pt idx="26">
                  <c:v>8.2490253070535442E-3</c:v>
                </c:pt>
                <c:pt idx="27">
                  <c:v>4.6555756495299172E-3</c:v>
                </c:pt>
                <c:pt idx="28">
                  <c:v>2.6233678314573289E-3</c:v>
                </c:pt>
                <c:pt idx="29">
                  <c:v>1.4769238577015944E-3</c:v>
                </c:pt>
                <c:pt idx="30">
                  <c:v>8.3107251509345647E-4</c:v>
                </c:pt>
                <c:pt idx="31">
                  <c:v>4.6751646740626133E-4</c:v>
                </c:pt>
                <c:pt idx="32">
                  <c:v>2.6295763428466946E-4</c:v>
                </c:pt>
                <c:pt idx="33">
                  <c:v>1.4788896443603913E-4</c:v>
                </c:pt>
                <c:pt idx="34">
                  <c:v>8.3169459375949839E-5</c:v>
                </c:pt>
                <c:pt idx="35">
                  <c:v>4.6771326469420321E-5</c:v>
                </c:pt>
                <c:pt idx="36">
                  <c:v>2.6301988106179416E-5</c:v>
                </c:pt>
                <c:pt idx="37">
                  <c:v>1.4790865108755539E-5</c:v>
                </c:pt>
                <c:pt idx="38">
                  <c:v>8.3175685285050425E-6</c:v>
                </c:pt>
                <c:pt idx="39">
                  <c:v>4.6773295353580681E-6</c:v>
                </c:pt>
                <c:pt idx="40">
                  <c:v>2.6302610736038648E-6</c:v>
                </c:pt>
                <c:pt idx="41">
                  <c:v>1.4791062004098176E-6</c:v>
                </c:pt>
                <c:pt idx="42">
                  <c:v>8.3176307927227358E-7</c:v>
                </c:pt>
                <c:pt idx="43">
                  <c:v>4.677349225111373E-7</c:v>
                </c:pt>
                <c:pt idx="44">
                  <c:v>2.6302673000645904E-7</c:v>
                </c:pt>
                <c:pt idx="45">
                  <c:v>1.4791081693920739E-7</c:v>
                </c:pt>
                <c:pt idx="46">
                  <c:v>8.3176370191957686E-8</c:v>
                </c:pt>
                <c:pt idx="47">
                  <c:v>4.6773511940958246E-8</c:v>
                </c:pt>
                <c:pt idx="48">
                  <c:v>2.6302679227122807E-8</c:v>
                </c:pt>
                <c:pt idx="49">
                  <c:v>1.4791083662905866E-8</c:v>
                </c:pt>
                <c:pt idx="50">
                  <c:v>8.3176376418436053E-9</c:v>
                </c:pt>
                <c:pt idx="51">
                  <c:v>4.6773513909943563E-9</c:v>
                </c:pt>
                <c:pt idx="52">
                  <c:v>2.6302679849770638E-9</c:v>
                </c:pt>
                <c:pt idx="53">
                  <c:v>1.4791083859804444E-9</c:v>
                </c:pt>
                <c:pt idx="54">
                  <c:v>8.3176377041083825E-10</c:v>
                </c:pt>
                <c:pt idx="55">
                  <c:v>4.6773514106842054E-10</c:v>
                </c:pt>
                <c:pt idx="56">
                  <c:v>2.6302679912035487E-10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4A9-4300-BF63-387D3FCE3224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'Bjerrumdiagram dihydron syre'!$A$2:$A$58</c:f>
              <c:numCache>
                <c:formatCode>0.00</c:formatCode>
                <c:ptCount val="57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 formatCode="General">
                  <c:v>2.75</c:v>
                </c:pt>
                <c:pt idx="12" formatCode="General">
                  <c:v>3</c:v>
                </c:pt>
                <c:pt idx="13" formatCode="General">
                  <c:v>3.25</c:v>
                </c:pt>
                <c:pt idx="14" formatCode="General">
                  <c:v>3.5</c:v>
                </c:pt>
                <c:pt idx="15" formatCode="General">
                  <c:v>3.75</c:v>
                </c:pt>
                <c:pt idx="16" formatCode="General">
                  <c:v>4</c:v>
                </c:pt>
                <c:pt idx="17" formatCode="General">
                  <c:v>4.25</c:v>
                </c:pt>
                <c:pt idx="18" formatCode="General">
                  <c:v>4.5</c:v>
                </c:pt>
                <c:pt idx="19" formatCode="General">
                  <c:v>4.75</c:v>
                </c:pt>
                <c:pt idx="20" formatCode="General">
                  <c:v>5</c:v>
                </c:pt>
                <c:pt idx="21" formatCode="General">
                  <c:v>5.25</c:v>
                </c:pt>
                <c:pt idx="22" formatCode="General">
                  <c:v>5.5</c:v>
                </c:pt>
                <c:pt idx="23" formatCode="General">
                  <c:v>5.75</c:v>
                </c:pt>
                <c:pt idx="24" formatCode="General">
                  <c:v>6</c:v>
                </c:pt>
                <c:pt idx="25" formatCode="General">
                  <c:v>6.25</c:v>
                </c:pt>
                <c:pt idx="26" formatCode="General">
                  <c:v>6.5</c:v>
                </c:pt>
                <c:pt idx="27" formatCode="General">
                  <c:v>6.75</c:v>
                </c:pt>
                <c:pt idx="28" formatCode="General">
                  <c:v>7</c:v>
                </c:pt>
                <c:pt idx="29" formatCode="General">
                  <c:v>7.25</c:v>
                </c:pt>
                <c:pt idx="30" formatCode="General">
                  <c:v>7.5</c:v>
                </c:pt>
                <c:pt idx="31" formatCode="General">
                  <c:v>7.75</c:v>
                </c:pt>
                <c:pt idx="32" formatCode="General">
                  <c:v>8</c:v>
                </c:pt>
                <c:pt idx="33" formatCode="General">
                  <c:v>8.25</c:v>
                </c:pt>
                <c:pt idx="34" formatCode="General">
                  <c:v>8.5</c:v>
                </c:pt>
                <c:pt idx="35" formatCode="General">
                  <c:v>8.75</c:v>
                </c:pt>
                <c:pt idx="36" formatCode="General">
                  <c:v>9</c:v>
                </c:pt>
                <c:pt idx="37" formatCode="General">
                  <c:v>9.25</c:v>
                </c:pt>
                <c:pt idx="38" formatCode="General">
                  <c:v>9.5</c:v>
                </c:pt>
                <c:pt idx="39" formatCode="General">
                  <c:v>9.75</c:v>
                </c:pt>
                <c:pt idx="40" formatCode="General">
                  <c:v>10</c:v>
                </c:pt>
                <c:pt idx="41" formatCode="General">
                  <c:v>10.25</c:v>
                </c:pt>
                <c:pt idx="42" formatCode="General">
                  <c:v>10.5</c:v>
                </c:pt>
                <c:pt idx="43" formatCode="General">
                  <c:v>10.75</c:v>
                </c:pt>
                <c:pt idx="44" formatCode="General">
                  <c:v>11</c:v>
                </c:pt>
                <c:pt idx="45" formatCode="General">
                  <c:v>11.25</c:v>
                </c:pt>
                <c:pt idx="46" formatCode="General">
                  <c:v>11.5</c:v>
                </c:pt>
                <c:pt idx="47" formatCode="General">
                  <c:v>11.75</c:v>
                </c:pt>
                <c:pt idx="48" formatCode="General">
                  <c:v>12</c:v>
                </c:pt>
                <c:pt idx="49" formatCode="General">
                  <c:v>12.25</c:v>
                </c:pt>
                <c:pt idx="50" formatCode="General">
                  <c:v>12.5</c:v>
                </c:pt>
                <c:pt idx="51" formatCode="General">
                  <c:v>12.75</c:v>
                </c:pt>
                <c:pt idx="52" formatCode="General">
                  <c:v>13</c:v>
                </c:pt>
                <c:pt idx="53" formatCode="General">
                  <c:v>13.25</c:v>
                </c:pt>
                <c:pt idx="54" formatCode="General">
                  <c:v>13.5</c:v>
                </c:pt>
                <c:pt idx="55" formatCode="General">
                  <c:v>13.75</c:v>
                </c:pt>
                <c:pt idx="56" formatCode="General">
                  <c:v>14</c:v>
                </c:pt>
              </c:numCache>
            </c:numRef>
          </c:xVal>
          <c:yVal>
            <c:numRef>
              <c:f>'Bjerrumdiagram dihydron syre'!$C$2:$C$58</c:f>
              <c:numCache>
                <c:formatCode>0.0000</c:formatCode>
                <c:ptCount val="57"/>
                <c:pt idx="0">
                  <c:v>0.99999610956368568</c:v>
                </c:pt>
                <c:pt idx="1">
                  <c:v>0.9999930817381536</c:v>
                </c:pt>
                <c:pt idx="2">
                  <c:v>0.99998769746364613</c:v>
                </c:pt>
                <c:pt idx="3">
                  <c:v>0.99997812286238008</c:v>
                </c:pt>
                <c:pt idx="4">
                  <c:v>0.99996109699900282</c:v>
                </c:pt>
                <c:pt idx="5">
                  <c:v>0.99993082168887804</c:v>
                </c:pt>
                <c:pt idx="6">
                  <c:v>0.99987698825666926</c:v>
                </c:pt>
                <c:pt idx="7">
                  <c:v>0.99978127169014541</c:v>
                </c:pt>
                <c:pt idx="8">
                  <c:v>0.999611106152269</c:v>
                </c:pt>
                <c:pt idx="9">
                  <c:v>0.99930864732827118</c:v>
                </c:pt>
                <c:pt idx="10">
                  <c:v>0.99877124293063702</c:v>
                </c:pt>
                <c:pt idx="11">
                  <c:v>0.99781701422854674</c:v>
                </c:pt>
                <c:pt idx="12">
                  <c:v>0.99612462550637504</c:v>
                </c:pt>
                <c:pt idx="13">
                  <c:v>0.99312922444404905</c:v>
                </c:pt>
                <c:pt idx="14">
                  <c:v>0.98784682895984666</c:v>
                </c:pt>
                <c:pt idx="15">
                  <c:v>0.97859076674953982</c:v>
                </c:pt>
                <c:pt idx="16">
                  <c:v>0.96255236746355533</c:v>
                </c:pt>
                <c:pt idx="17">
                  <c:v>0.93529349904607828</c:v>
                </c:pt>
                <c:pt idx="18">
                  <c:v>0.89045063872292474</c:v>
                </c:pt>
                <c:pt idx="19">
                  <c:v>0.82049520728642311</c:v>
                </c:pt>
                <c:pt idx="20">
                  <c:v>0.71991900594715197</c:v>
                </c:pt>
                <c:pt idx="21">
                  <c:v>0.59107559631494344</c:v>
                </c:pt>
                <c:pt idx="22">
                  <c:v>0.44837645268903953</c:v>
                </c:pt>
                <c:pt idx="23">
                  <c:v>0.31369974231668757</c:v>
                </c:pt>
                <c:pt idx="24">
                  <c:v>0.20448009968725794</c:v>
                </c:pt>
                <c:pt idx="25">
                  <c:v>0.12628957905491867</c:v>
                </c:pt>
                <c:pt idx="26">
                  <c:v>7.5172778760288453E-2</c:v>
                </c:pt>
                <c:pt idx="27">
                  <c:v>4.3710847735683976E-2</c:v>
                </c:pt>
                <c:pt idx="28">
                  <c:v>2.5059821239382149E-2</c:v>
                </c:pt>
                <c:pt idx="29">
                  <c:v>1.424844501647823E-2</c:v>
                </c:pt>
                <c:pt idx="30">
                  <c:v>8.0627685186735378E-3</c:v>
                </c:pt>
                <c:pt idx="31">
                  <c:v>4.5500839995691643E-3</c:v>
                </c:pt>
                <c:pt idx="32">
                  <c:v>2.5638057871856432E-3</c:v>
                </c:pt>
                <c:pt idx="33">
                  <c:v>1.4433534902079355E-3</c:v>
                </c:pt>
                <c:pt idx="34">
                  <c:v>8.1217035931172618E-4</c:v>
                </c:pt>
                <c:pt idx="35">
                  <c:v>4.5687935545741653E-4</c:v>
                </c:pt>
                <c:pt idx="36">
                  <c:v>2.5697352591015778E-4</c:v>
                </c:pt>
                <c:pt idx="37">
                  <c:v>1.445230871327994E-4</c:v>
                </c:pt>
                <c:pt idx="38">
                  <c:v>8.1276445218917993E-5</c:v>
                </c:pt>
                <c:pt idx="39">
                  <c:v>4.5706729760851492E-5</c:v>
                </c:pt>
                <c:pt idx="40">
                  <c:v>2.5703297151222615E-5</c:v>
                </c:pt>
                <c:pt idx="41">
                  <c:v>1.4454188780866098E-5</c:v>
                </c:pt>
                <c:pt idx="42">
                  <c:v>8.1282390928332097E-6</c:v>
                </c:pt>
                <c:pt idx="43">
                  <c:v>4.5708610032829385E-6</c:v>
                </c:pt>
                <c:pt idx="44">
                  <c:v>2.5703891758513619E-6</c:v>
                </c:pt>
                <c:pt idx="45">
                  <c:v>1.4454376814528151E-6</c:v>
                </c:pt>
                <c:pt idx="46">
                  <c:v>8.1282985547118797E-7</c:v>
                </c:pt>
                <c:pt idx="47">
                  <c:v>4.570879806853567E-7</c:v>
                </c:pt>
                <c:pt idx="48">
                  <c:v>2.5703951220755828E-7</c:v>
                </c:pt>
                <c:pt idx="49">
                  <c:v>1.4454395618163441E-7</c:v>
                </c:pt>
                <c:pt idx="50">
                  <c:v>8.1283045009476001E-8</c:v>
                </c:pt>
                <c:pt idx="51">
                  <c:v>4.5708816872191424E-8</c:v>
                </c:pt>
                <c:pt idx="52">
                  <c:v>2.5703957166995155E-8</c:v>
                </c:pt>
                <c:pt idx="53">
                  <c:v>1.4454397498529669E-8</c:v>
                </c:pt>
                <c:pt idx="54">
                  <c:v>8.128305095571642E-9</c:v>
                </c:pt>
                <c:pt idx="55">
                  <c:v>4.57088187525578E-9</c:v>
                </c:pt>
                <c:pt idx="56">
                  <c:v>2.5703957761619212E-9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4A9-4300-BF63-387D3FCE3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9819800"/>
        <c:axId val="219820128"/>
      </c:scatterChart>
      <c:valAx>
        <c:axId val="219819800"/>
        <c:scaling>
          <c:orientation val="minMax"/>
          <c:max val="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219820128"/>
        <c:crosses val="autoZero"/>
        <c:crossBetween val="midCat"/>
        <c:majorUnit val="1"/>
      </c:valAx>
      <c:valAx>
        <c:axId val="2198201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Relativ syrebrøk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2198198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xVal>
            <c:numRef>
              <c:f>'Stofbrøkdiagram dihydron syre'!$A$2:$A$58</c:f>
              <c:numCache>
                <c:formatCode>0.00</c:formatCode>
                <c:ptCount val="57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 formatCode="General">
                  <c:v>2.75</c:v>
                </c:pt>
                <c:pt idx="12" formatCode="General">
                  <c:v>3</c:v>
                </c:pt>
                <c:pt idx="13" formatCode="General">
                  <c:v>3.25</c:v>
                </c:pt>
                <c:pt idx="14" formatCode="General">
                  <c:v>3.5</c:v>
                </c:pt>
                <c:pt idx="15" formatCode="General">
                  <c:v>3.75</c:v>
                </c:pt>
                <c:pt idx="16" formatCode="General">
                  <c:v>4</c:v>
                </c:pt>
                <c:pt idx="17" formatCode="General">
                  <c:v>4.25</c:v>
                </c:pt>
                <c:pt idx="18" formatCode="General">
                  <c:v>4.5</c:v>
                </c:pt>
                <c:pt idx="19" formatCode="General">
                  <c:v>4.75</c:v>
                </c:pt>
                <c:pt idx="20" formatCode="General">
                  <c:v>5</c:v>
                </c:pt>
                <c:pt idx="21" formatCode="General">
                  <c:v>5.25</c:v>
                </c:pt>
                <c:pt idx="22" formatCode="General">
                  <c:v>5.5</c:v>
                </c:pt>
                <c:pt idx="23" formatCode="General">
                  <c:v>5.75</c:v>
                </c:pt>
                <c:pt idx="24" formatCode="General">
                  <c:v>6</c:v>
                </c:pt>
                <c:pt idx="25" formatCode="General">
                  <c:v>6.25</c:v>
                </c:pt>
                <c:pt idx="26" formatCode="General">
                  <c:v>6.5</c:v>
                </c:pt>
                <c:pt idx="27" formatCode="General">
                  <c:v>6.75</c:v>
                </c:pt>
                <c:pt idx="28" formatCode="General">
                  <c:v>7</c:v>
                </c:pt>
                <c:pt idx="29" formatCode="General">
                  <c:v>7.25</c:v>
                </c:pt>
                <c:pt idx="30" formatCode="General">
                  <c:v>7.5</c:v>
                </c:pt>
                <c:pt idx="31" formatCode="General">
                  <c:v>7.75</c:v>
                </c:pt>
                <c:pt idx="32" formatCode="General">
                  <c:v>8</c:v>
                </c:pt>
                <c:pt idx="33" formatCode="General">
                  <c:v>8.25</c:v>
                </c:pt>
                <c:pt idx="34" formatCode="General">
                  <c:v>8.5</c:v>
                </c:pt>
                <c:pt idx="35" formatCode="General">
                  <c:v>8.75</c:v>
                </c:pt>
                <c:pt idx="36" formatCode="General">
                  <c:v>9</c:v>
                </c:pt>
                <c:pt idx="37" formatCode="General">
                  <c:v>9.25</c:v>
                </c:pt>
                <c:pt idx="38" formatCode="General">
                  <c:v>9.5</c:v>
                </c:pt>
                <c:pt idx="39" formatCode="General">
                  <c:v>9.75</c:v>
                </c:pt>
                <c:pt idx="40" formatCode="General">
                  <c:v>10</c:v>
                </c:pt>
                <c:pt idx="41" formatCode="General">
                  <c:v>10.25</c:v>
                </c:pt>
                <c:pt idx="42" formatCode="General">
                  <c:v>10.5</c:v>
                </c:pt>
                <c:pt idx="43" formatCode="General">
                  <c:v>10.75</c:v>
                </c:pt>
                <c:pt idx="44" formatCode="General">
                  <c:v>11</c:v>
                </c:pt>
                <c:pt idx="45" formatCode="General">
                  <c:v>11.25</c:v>
                </c:pt>
                <c:pt idx="46" formatCode="General">
                  <c:v>11.5</c:v>
                </c:pt>
                <c:pt idx="47" formatCode="General">
                  <c:v>11.75</c:v>
                </c:pt>
                <c:pt idx="48" formatCode="General">
                  <c:v>12</c:v>
                </c:pt>
                <c:pt idx="49" formatCode="General">
                  <c:v>12.25</c:v>
                </c:pt>
                <c:pt idx="50" formatCode="General">
                  <c:v>12.5</c:v>
                </c:pt>
                <c:pt idx="51" formatCode="General">
                  <c:v>12.75</c:v>
                </c:pt>
                <c:pt idx="52" formatCode="General">
                  <c:v>13</c:v>
                </c:pt>
                <c:pt idx="53" formatCode="General">
                  <c:v>13.25</c:v>
                </c:pt>
                <c:pt idx="54" formatCode="General">
                  <c:v>13.5</c:v>
                </c:pt>
                <c:pt idx="55" formatCode="General">
                  <c:v>13.75</c:v>
                </c:pt>
                <c:pt idx="56" formatCode="General">
                  <c:v>14</c:v>
                </c:pt>
              </c:numCache>
            </c:numRef>
          </c:xVal>
          <c:yVal>
            <c:numRef>
              <c:f>'Stofbrøkdiagram dihydron syre'!$B$2:$B$58</c:f>
              <c:numCache>
                <c:formatCode>0.0000</c:formatCode>
                <c:ptCount val="57"/>
                <c:pt idx="0">
                  <c:v>0.99009897176304973</c:v>
                </c:pt>
                <c:pt idx="1">
                  <c:v>0.98252778973982058</c:v>
                </c:pt>
                <c:pt idx="2">
                  <c:v>0.969346204408854</c:v>
                </c:pt>
                <c:pt idx="3">
                  <c:v>0.94675868204281721</c:v>
                </c:pt>
                <c:pt idx="4">
                  <c:v>0.90908769385314847</c:v>
                </c:pt>
                <c:pt idx="5">
                  <c:v>0.84901157466464938</c:v>
                </c:pt>
                <c:pt idx="6">
                  <c:v>0.75972447102708296</c:v>
                </c:pt>
                <c:pt idx="7">
                  <c:v>0.64001460172631419</c:v>
                </c:pt>
                <c:pt idx="8">
                  <c:v>0.49990275762958752</c:v>
                </c:pt>
                <c:pt idx="9">
                  <c:v>0.35977568548285399</c:v>
                </c:pt>
                <c:pt idx="10">
                  <c:v>0.24002872020724966</c:v>
                </c:pt>
                <c:pt idx="11">
                  <c:v>0.15069963951147214</c:v>
                </c:pt>
                <c:pt idx="12">
                  <c:v>9.0588699149133464E-2</c:v>
                </c:pt>
                <c:pt idx="13">
                  <c:v>5.2893762254052415E-2</c:v>
                </c:pt>
                <c:pt idx="14">
                  <c:v>3.0292178592071436E-2</c:v>
                </c:pt>
                <c:pt idx="15">
                  <c:v>1.7104425563897054E-2</c:v>
                </c:pt>
                <c:pt idx="16">
                  <c:v>9.5337562778746651E-3</c:v>
                </c:pt>
                <c:pt idx="17">
                  <c:v>5.2320238087362643E-3</c:v>
                </c:pt>
                <c:pt idx="18">
                  <c:v>2.807945403180954E-3</c:v>
                </c:pt>
                <c:pt idx="19">
                  <c:v>1.4569439503322333E-3</c:v>
                </c:pt>
                <c:pt idx="20">
                  <c:v>7.1940109542565571E-4</c:v>
                </c:pt>
                <c:pt idx="21">
                  <c:v>3.3227579022082024E-4</c:v>
                </c:pt>
                <c:pt idx="22">
                  <c:v>1.4176898267422074E-4</c:v>
                </c:pt>
                <c:pt idx="23">
                  <c:v>5.5781467523931217E-5</c:v>
                </c:pt>
                <c:pt idx="24">
                  <c:v>2.044759185616367E-5</c:v>
                </c:pt>
                <c:pt idx="25">
                  <c:v>7.1017344893564893E-6</c:v>
                </c:pt>
                <c:pt idx="26">
                  <c:v>2.3771663383311644E-6</c:v>
                </c:pt>
                <c:pt idx="27">
                  <c:v>7.7730040104074952E-7</c:v>
                </c:pt>
                <c:pt idx="28">
                  <c:v>2.5059814959437286E-7</c:v>
                </c:pt>
                <c:pt idx="29">
                  <c:v>8.0124888104683758E-8</c:v>
                </c:pt>
                <c:pt idx="30">
                  <c:v>2.549671211562784E-8</c:v>
                </c:pt>
                <c:pt idx="31">
                  <c:v>8.091320624911918E-9</c:v>
                </c:pt>
                <c:pt idx="32">
                  <c:v>2.5638057806125354E-9</c:v>
                </c:pt>
                <c:pt idx="33">
                  <c:v>8.1165731374285711E-10</c:v>
                </c:pt>
                <c:pt idx="34">
                  <c:v>2.5683081828427765E-10</c:v>
                </c:pt>
                <c:pt idx="35">
                  <c:v>8.124591506157666E-11</c:v>
                </c:pt>
                <c:pt idx="36">
                  <c:v>2.5697352590355409E-11</c:v>
                </c:pt>
                <c:pt idx="37">
                  <c:v>8.1271304338198187E-12</c:v>
                </c:pt>
                <c:pt idx="38">
                  <c:v>2.5701868701302211E-12</c:v>
                </c:pt>
                <c:pt idx="39">
                  <c:v>8.1279336433869339E-13</c:v>
                </c:pt>
                <c:pt idx="40">
                  <c:v>2.5703297151215919E-13</c:v>
                </c:pt>
                <c:pt idx="41">
                  <c:v>8.1281876735830342E-14</c:v>
                </c:pt>
                <c:pt idx="42">
                  <c:v>2.570374889977308E-14</c:v>
                </c:pt>
                <c:pt idx="43">
                  <c:v>8.1282680082878376E-15</c:v>
                </c:pt>
                <c:pt idx="44">
                  <c:v>2.5703891758513522E-15</c:v>
                </c:pt>
                <c:pt idx="45">
                  <c:v>8.1282934126823783E-16</c:v>
                </c:pt>
                <c:pt idx="46">
                  <c:v>2.5703936934744301E-16</c:v>
                </c:pt>
                <c:pt idx="47">
                  <c:v>8.128301446290378E-17</c:v>
                </c:pt>
                <c:pt idx="48">
                  <c:v>2.5703951220755725E-17</c:v>
                </c:pt>
                <c:pt idx="49">
                  <c:v>8.1283039867436066E-18</c:v>
                </c:pt>
                <c:pt idx="50">
                  <c:v>2.5703955738392613E-18</c:v>
                </c:pt>
                <c:pt idx="51">
                  <c:v>8.1283047901057409E-19</c:v>
                </c:pt>
                <c:pt idx="52">
                  <c:v>2.5703957166995023E-19</c:v>
                </c:pt>
                <c:pt idx="53">
                  <c:v>8.1283050441512192E-20</c:v>
                </c:pt>
                <c:pt idx="54">
                  <c:v>2.5703957618758906E-20</c:v>
                </c:pt>
                <c:pt idx="55">
                  <c:v>8.1283051244874122E-21</c:v>
                </c:pt>
                <c:pt idx="56">
                  <c:v>2.5703957761619236E-21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100-4F60-AE8F-851F2CE19261}"/>
            </c:ext>
          </c:extLst>
        </c:ser>
        <c:ser>
          <c:idx val="1"/>
          <c:order val="1"/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'Stofbrøkdiagram dihydron syre'!$A$2:$A$58</c:f>
              <c:numCache>
                <c:formatCode>0.00</c:formatCode>
                <c:ptCount val="57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 formatCode="General">
                  <c:v>2.75</c:v>
                </c:pt>
                <c:pt idx="12" formatCode="General">
                  <c:v>3</c:v>
                </c:pt>
                <c:pt idx="13" formatCode="General">
                  <c:v>3.25</c:v>
                </c:pt>
                <c:pt idx="14" formatCode="General">
                  <c:v>3.5</c:v>
                </c:pt>
                <c:pt idx="15" formatCode="General">
                  <c:v>3.75</c:v>
                </c:pt>
                <c:pt idx="16" formatCode="General">
                  <c:v>4</c:v>
                </c:pt>
                <c:pt idx="17" formatCode="General">
                  <c:v>4.25</c:v>
                </c:pt>
                <c:pt idx="18" formatCode="General">
                  <c:v>4.5</c:v>
                </c:pt>
                <c:pt idx="19" formatCode="General">
                  <c:v>4.75</c:v>
                </c:pt>
                <c:pt idx="20" formatCode="General">
                  <c:v>5</c:v>
                </c:pt>
                <c:pt idx="21" formatCode="General">
                  <c:v>5.25</c:v>
                </c:pt>
                <c:pt idx="22" formatCode="General">
                  <c:v>5.5</c:v>
                </c:pt>
                <c:pt idx="23" formatCode="General">
                  <c:v>5.75</c:v>
                </c:pt>
                <c:pt idx="24" formatCode="General">
                  <c:v>6</c:v>
                </c:pt>
                <c:pt idx="25" formatCode="General">
                  <c:v>6.25</c:v>
                </c:pt>
                <c:pt idx="26" formatCode="General">
                  <c:v>6.5</c:v>
                </c:pt>
                <c:pt idx="27" formatCode="General">
                  <c:v>6.75</c:v>
                </c:pt>
                <c:pt idx="28" formatCode="General">
                  <c:v>7</c:v>
                </c:pt>
                <c:pt idx="29" formatCode="General">
                  <c:v>7.25</c:v>
                </c:pt>
                <c:pt idx="30" formatCode="General">
                  <c:v>7.5</c:v>
                </c:pt>
                <c:pt idx="31" formatCode="General">
                  <c:v>7.75</c:v>
                </c:pt>
                <c:pt idx="32" formatCode="General">
                  <c:v>8</c:v>
                </c:pt>
                <c:pt idx="33" formatCode="General">
                  <c:v>8.25</c:v>
                </c:pt>
                <c:pt idx="34" formatCode="General">
                  <c:v>8.5</c:v>
                </c:pt>
                <c:pt idx="35" formatCode="General">
                  <c:v>8.75</c:v>
                </c:pt>
                <c:pt idx="36" formatCode="General">
                  <c:v>9</c:v>
                </c:pt>
                <c:pt idx="37" formatCode="General">
                  <c:v>9.25</c:v>
                </c:pt>
                <c:pt idx="38" formatCode="General">
                  <c:v>9.5</c:v>
                </c:pt>
                <c:pt idx="39" formatCode="General">
                  <c:v>9.75</c:v>
                </c:pt>
                <c:pt idx="40" formatCode="General">
                  <c:v>10</c:v>
                </c:pt>
                <c:pt idx="41" formatCode="General">
                  <c:v>10.25</c:v>
                </c:pt>
                <c:pt idx="42" formatCode="General">
                  <c:v>10.5</c:v>
                </c:pt>
                <c:pt idx="43" formatCode="General">
                  <c:v>10.75</c:v>
                </c:pt>
                <c:pt idx="44" formatCode="General">
                  <c:v>11</c:v>
                </c:pt>
                <c:pt idx="45" formatCode="General">
                  <c:v>11.25</c:v>
                </c:pt>
                <c:pt idx="46" formatCode="General">
                  <c:v>11.5</c:v>
                </c:pt>
                <c:pt idx="47" formatCode="General">
                  <c:v>11.75</c:v>
                </c:pt>
                <c:pt idx="48" formatCode="General">
                  <c:v>12</c:v>
                </c:pt>
                <c:pt idx="49" formatCode="General">
                  <c:v>12.25</c:v>
                </c:pt>
                <c:pt idx="50" formatCode="General">
                  <c:v>12.5</c:v>
                </c:pt>
                <c:pt idx="51" formatCode="General">
                  <c:v>12.75</c:v>
                </c:pt>
                <c:pt idx="52" formatCode="General">
                  <c:v>13</c:v>
                </c:pt>
                <c:pt idx="53" formatCode="General">
                  <c:v>13.25</c:v>
                </c:pt>
                <c:pt idx="54" formatCode="General">
                  <c:v>13.5</c:v>
                </c:pt>
                <c:pt idx="55" formatCode="General">
                  <c:v>13.75</c:v>
                </c:pt>
                <c:pt idx="56" formatCode="General">
                  <c:v>14</c:v>
                </c:pt>
              </c:numCache>
            </c:numRef>
          </c:xVal>
          <c:yVal>
            <c:numRef>
              <c:f>'Stofbrøkdiagram dihydron syre'!$C$2:$C$58</c:f>
              <c:numCache>
                <c:formatCode>0.0000</c:formatCode>
                <c:ptCount val="57"/>
                <c:pt idx="0">
                  <c:v>9.9009897176304974E-3</c:v>
                </c:pt>
                <c:pt idx="1">
                  <c:v>1.7472089382853748E-2</c:v>
                </c:pt>
                <c:pt idx="2">
                  <c:v>3.0653418471711293E-2</c:v>
                </c:pt>
                <c:pt idx="3">
                  <c:v>5.3240153189542595E-2</c:v>
                </c:pt>
                <c:pt idx="4">
                  <c:v>9.090876938531485E-2</c:v>
                </c:pt>
                <c:pt idx="5">
                  <c:v>0.15097798021108691</c:v>
                </c:pt>
                <c:pt idx="6">
                  <c:v>0.24024597226121835</c:v>
                </c:pt>
                <c:pt idx="7">
                  <c:v>0.359906659275949</c:v>
                </c:pt>
                <c:pt idx="8">
                  <c:v>0.49990275762958752</c:v>
                </c:pt>
                <c:pt idx="9">
                  <c:v>0.63978169372679872</c:v>
                </c:pt>
                <c:pt idx="10">
                  <c:v>0.7590374597101921</c:v>
                </c:pt>
                <c:pt idx="11">
                  <c:v>0.84744634988589151</c:v>
                </c:pt>
                <c:pt idx="12">
                  <c:v>0.90588699149133467</c:v>
                </c:pt>
                <c:pt idx="13">
                  <c:v>0.94059888335875408</c:v>
                </c:pt>
                <c:pt idx="14">
                  <c:v>0.95792279639538358</c:v>
                </c:pt>
                <c:pt idx="15">
                  <c:v>0.96185253382215552</c:v>
                </c:pt>
                <c:pt idx="16">
                  <c:v>0.95337562778746654</c:v>
                </c:pt>
                <c:pt idx="17">
                  <c:v>0.93040002119091292</c:v>
                </c:pt>
                <c:pt idx="18">
                  <c:v>0.88795030194516333</c:v>
                </c:pt>
                <c:pt idx="19">
                  <c:v>0.81929979175789047</c:v>
                </c:pt>
                <c:pt idx="20">
                  <c:v>0.71940109542565578</c:v>
                </c:pt>
                <c:pt idx="21">
                  <c:v>0.59087919620409768</c:v>
                </c:pt>
                <c:pt idx="22">
                  <c:v>0.44831288681548642</c:v>
                </c:pt>
                <c:pt idx="23">
                  <c:v>0.31368224368469949</c:v>
                </c:pt>
                <c:pt idx="24">
                  <c:v>0.20447591856163669</c:v>
                </c:pt>
                <c:pt idx="25">
                  <c:v>0.12628868217985931</c:v>
                </c:pt>
                <c:pt idx="26">
                  <c:v>7.5172600062089201E-2</c:v>
                </c:pt>
                <c:pt idx="27">
                  <c:v>4.3710813759224525E-2</c:v>
                </c:pt>
                <c:pt idx="28">
                  <c:v>2.5059814959437286E-2</c:v>
                </c:pt>
                <c:pt idx="29">
                  <c:v>1.4248443874823191E-2</c:v>
                </c:pt>
                <c:pt idx="30">
                  <c:v>8.0627683130994436E-3</c:v>
                </c:pt>
                <c:pt idx="31">
                  <c:v>4.5500839627529797E-3</c:v>
                </c:pt>
                <c:pt idx="32">
                  <c:v>2.5638057806125353E-3</c:v>
                </c:pt>
                <c:pt idx="33">
                  <c:v>1.4433534890364258E-3</c:v>
                </c:pt>
                <c:pt idx="34">
                  <c:v>8.1217035910313717E-4</c:v>
                </c:pt>
                <c:pt idx="35">
                  <c:v>4.5687935542029615E-4</c:v>
                </c:pt>
                <c:pt idx="36">
                  <c:v>2.5697352590355412E-4</c:v>
                </c:pt>
                <c:pt idx="37">
                  <c:v>1.445230871316251E-4</c:v>
                </c:pt>
                <c:pt idx="38">
                  <c:v>8.1276445218709107E-5</c:v>
                </c:pt>
                <c:pt idx="39">
                  <c:v>4.5706729760814331E-5</c:v>
                </c:pt>
                <c:pt idx="40">
                  <c:v>2.570329715121592E-5</c:v>
                </c:pt>
                <c:pt idx="41">
                  <c:v>1.4454188780864926E-5</c:v>
                </c:pt>
                <c:pt idx="42">
                  <c:v>8.1282390928330013E-6</c:v>
                </c:pt>
                <c:pt idx="43">
                  <c:v>4.5708610032829097E-6</c:v>
                </c:pt>
                <c:pt idx="44">
                  <c:v>2.5703891758513522E-6</c:v>
                </c:pt>
                <c:pt idx="45">
                  <c:v>1.4454376814528087E-6</c:v>
                </c:pt>
                <c:pt idx="46">
                  <c:v>8.1282985547118924E-7</c:v>
                </c:pt>
                <c:pt idx="47">
                  <c:v>4.570879806853575E-7</c:v>
                </c:pt>
                <c:pt idx="48">
                  <c:v>2.5703951220755728E-7</c:v>
                </c:pt>
                <c:pt idx="49">
                  <c:v>1.4454395618163467E-7</c:v>
                </c:pt>
                <c:pt idx="50">
                  <c:v>8.1283045009476001E-8</c:v>
                </c:pt>
                <c:pt idx="51">
                  <c:v>4.5708816872191424E-8</c:v>
                </c:pt>
                <c:pt idx="52">
                  <c:v>2.5703957166995023E-8</c:v>
                </c:pt>
                <c:pt idx="53">
                  <c:v>1.4454397498529671E-8</c:v>
                </c:pt>
                <c:pt idx="54">
                  <c:v>8.128305095571642E-9</c:v>
                </c:pt>
                <c:pt idx="55">
                  <c:v>4.5708818752557634E-9</c:v>
                </c:pt>
                <c:pt idx="56">
                  <c:v>2.5703957761619237E-9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100-4F60-AE8F-851F2CE19261}"/>
            </c:ext>
          </c:extLst>
        </c:ser>
        <c:ser>
          <c:idx val="2"/>
          <c:order val="2"/>
          <c:spPr>
            <a:ln w="19050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'Stofbrøkdiagram dihydron syre'!$A$2:$A$58</c:f>
              <c:numCache>
                <c:formatCode>0.00</c:formatCode>
                <c:ptCount val="57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 formatCode="General">
                  <c:v>2.75</c:v>
                </c:pt>
                <c:pt idx="12" formatCode="General">
                  <c:v>3</c:v>
                </c:pt>
                <c:pt idx="13" formatCode="General">
                  <c:v>3.25</c:v>
                </c:pt>
                <c:pt idx="14" formatCode="General">
                  <c:v>3.5</c:v>
                </c:pt>
                <c:pt idx="15" formatCode="General">
                  <c:v>3.75</c:v>
                </c:pt>
                <c:pt idx="16" formatCode="General">
                  <c:v>4</c:v>
                </c:pt>
                <c:pt idx="17" formatCode="General">
                  <c:v>4.25</c:v>
                </c:pt>
                <c:pt idx="18" formatCode="General">
                  <c:v>4.5</c:v>
                </c:pt>
                <c:pt idx="19" formatCode="General">
                  <c:v>4.75</c:v>
                </c:pt>
                <c:pt idx="20" formatCode="General">
                  <c:v>5</c:v>
                </c:pt>
                <c:pt idx="21" formatCode="General">
                  <c:v>5.25</c:v>
                </c:pt>
                <c:pt idx="22" formatCode="General">
                  <c:v>5.5</c:v>
                </c:pt>
                <c:pt idx="23" formatCode="General">
                  <c:v>5.75</c:v>
                </c:pt>
                <c:pt idx="24" formatCode="General">
                  <c:v>6</c:v>
                </c:pt>
                <c:pt idx="25" formatCode="General">
                  <c:v>6.25</c:v>
                </c:pt>
                <c:pt idx="26" formatCode="General">
                  <c:v>6.5</c:v>
                </c:pt>
                <c:pt idx="27" formatCode="General">
                  <c:v>6.75</c:v>
                </c:pt>
                <c:pt idx="28" formatCode="General">
                  <c:v>7</c:v>
                </c:pt>
                <c:pt idx="29" formatCode="General">
                  <c:v>7.25</c:v>
                </c:pt>
                <c:pt idx="30" formatCode="General">
                  <c:v>7.5</c:v>
                </c:pt>
                <c:pt idx="31" formatCode="General">
                  <c:v>7.75</c:v>
                </c:pt>
                <c:pt idx="32" formatCode="General">
                  <c:v>8</c:v>
                </c:pt>
                <c:pt idx="33" formatCode="General">
                  <c:v>8.25</c:v>
                </c:pt>
                <c:pt idx="34" formatCode="General">
                  <c:v>8.5</c:v>
                </c:pt>
                <c:pt idx="35" formatCode="General">
                  <c:v>8.75</c:v>
                </c:pt>
                <c:pt idx="36" formatCode="General">
                  <c:v>9</c:v>
                </c:pt>
                <c:pt idx="37" formatCode="General">
                  <c:v>9.25</c:v>
                </c:pt>
                <c:pt idx="38" formatCode="General">
                  <c:v>9.5</c:v>
                </c:pt>
                <c:pt idx="39" formatCode="General">
                  <c:v>9.75</c:v>
                </c:pt>
                <c:pt idx="40" formatCode="General">
                  <c:v>10</c:v>
                </c:pt>
                <c:pt idx="41" formatCode="General">
                  <c:v>10.25</c:v>
                </c:pt>
                <c:pt idx="42" formatCode="General">
                  <c:v>10.5</c:v>
                </c:pt>
                <c:pt idx="43" formatCode="General">
                  <c:v>10.75</c:v>
                </c:pt>
                <c:pt idx="44" formatCode="General">
                  <c:v>11</c:v>
                </c:pt>
                <c:pt idx="45" formatCode="General">
                  <c:v>11.25</c:v>
                </c:pt>
                <c:pt idx="46" formatCode="General">
                  <c:v>11.5</c:v>
                </c:pt>
                <c:pt idx="47" formatCode="General">
                  <c:v>11.75</c:v>
                </c:pt>
                <c:pt idx="48" formatCode="General">
                  <c:v>12</c:v>
                </c:pt>
                <c:pt idx="49" formatCode="General">
                  <c:v>12.25</c:v>
                </c:pt>
                <c:pt idx="50" formatCode="General">
                  <c:v>12.5</c:v>
                </c:pt>
                <c:pt idx="51" formatCode="General">
                  <c:v>12.75</c:v>
                </c:pt>
                <c:pt idx="52" formatCode="General">
                  <c:v>13</c:v>
                </c:pt>
                <c:pt idx="53" formatCode="General">
                  <c:v>13.25</c:v>
                </c:pt>
                <c:pt idx="54" formatCode="General">
                  <c:v>13.5</c:v>
                </c:pt>
                <c:pt idx="55" formatCode="General">
                  <c:v>13.75</c:v>
                </c:pt>
                <c:pt idx="56" formatCode="General">
                  <c:v>14</c:v>
                </c:pt>
              </c:numCache>
            </c:numRef>
          </c:xVal>
          <c:yVal>
            <c:numRef>
              <c:f>'Stofbrøkdiagram dihydron syre'!$D$2:$D$58</c:f>
              <c:numCache>
                <c:formatCode>General</c:formatCode>
                <c:ptCount val="57"/>
                <c:pt idx="0">
                  <c:v>3.8519319802824367E-8</c:v>
                </c:pt>
                <c:pt idx="1">
                  <c:v>1.2087732561722133E-7</c:v>
                </c:pt>
                <c:pt idx="2">
                  <c:v>3.7711943464389781E-7</c:v>
                </c:pt>
                <c:pt idx="3">
                  <c:v>1.1647676400127648E-6</c:v>
                </c:pt>
                <c:pt idx="4">
                  <c:v>3.5367615366761377E-6</c:v>
                </c:pt>
                <c:pt idx="5">
                  <c:v>1.0445124263681616E-5</c:v>
                </c:pt>
                <c:pt idx="6">
                  <c:v>2.9556711698643449E-5</c:v>
                </c:pt>
                <c:pt idx="7">
                  <c:v>7.8738997736780718E-5</c:v>
                </c:pt>
                <c:pt idx="8">
                  <c:v>1.9448474082504335E-4</c:v>
                </c:pt>
                <c:pt idx="9">
                  <c:v>4.4262079034717254E-4</c:v>
                </c:pt>
                <c:pt idx="10">
                  <c:v>9.3382008255820965E-4</c:v>
                </c:pt>
                <c:pt idx="11">
                  <c:v>1.8540106026364773E-3</c:v>
                </c:pt>
                <c:pt idx="12">
                  <c:v>3.5243093595317865E-3</c:v>
                </c:pt>
                <c:pt idx="13">
                  <c:v>6.5073543871935358E-3</c:v>
                </c:pt>
                <c:pt idx="14">
                  <c:v>1.178502501254507E-2</c:v>
                </c:pt>
                <c:pt idx="15">
                  <c:v>2.1043040613947499E-2</c:v>
                </c:pt>
                <c:pt idx="16">
                  <c:v>3.7090615934658809E-2</c:v>
                </c:pt>
                <c:pt idx="17">
                  <c:v>6.4367955000350779E-2</c:v>
                </c:pt>
                <c:pt idx="18">
                  <c:v>0.10924175265165578</c:v>
                </c:pt>
                <c:pt idx="19">
                  <c:v>0.17924326429177728</c:v>
                </c:pt>
                <c:pt idx="20">
                  <c:v>0.27987950347891855</c:v>
                </c:pt>
                <c:pt idx="21">
                  <c:v>0.40878852800568155</c:v>
                </c:pt>
                <c:pt idx="22">
                  <c:v>0.55154534420183932</c:v>
                </c:pt>
                <c:pt idx="23">
                  <c:v>0.68626197484777651</c:v>
                </c:pt>
                <c:pt idx="24">
                  <c:v>0.79550363384650713</c:v>
                </c:pt>
                <c:pt idx="25">
                  <c:v>0.8737042160856513</c:v>
                </c:pt>
                <c:pt idx="26">
                  <c:v>0.92482502277157252</c:v>
                </c:pt>
                <c:pt idx="27">
                  <c:v>0.95628840894037448</c:v>
                </c:pt>
                <c:pt idx="28">
                  <c:v>0.97493993444241311</c:v>
                </c:pt>
                <c:pt idx="29">
                  <c:v>0.98575147600028867</c:v>
                </c:pt>
                <c:pt idx="30">
                  <c:v>0.99193720619018833</c:v>
                </c:pt>
                <c:pt idx="31">
                  <c:v>0.99544990794592636</c:v>
                </c:pt>
                <c:pt idx="32">
                  <c:v>0.99743619165558173</c:v>
                </c:pt>
                <c:pt idx="33">
                  <c:v>0.99855664569930624</c:v>
                </c:pt>
                <c:pt idx="34">
                  <c:v>0.99918782938406614</c:v>
                </c:pt>
                <c:pt idx="35">
                  <c:v>0.99954312056333383</c:v>
                </c:pt>
                <c:pt idx="36">
                  <c:v>0.99974302644839907</c:v>
                </c:pt>
                <c:pt idx="37">
                  <c:v>0.9998554769047413</c:v>
                </c:pt>
                <c:pt idx="38">
                  <c:v>0.99991872355221112</c:v>
                </c:pt>
                <c:pt idx="39">
                  <c:v>0.99995429326942642</c:v>
                </c:pt>
                <c:pt idx="40">
                  <c:v>0.99997429670259175</c:v>
                </c:pt>
                <c:pt idx="41">
                  <c:v>0.99998554581113785</c:v>
                </c:pt>
                <c:pt idx="42">
                  <c:v>0.99999187176088145</c:v>
                </c:pt>
                <c:pt idx="43">
                  <c:v>0.99999542913898865</c:v>
                </c:pt>
                <c:pt idx="44">
                  <c:v>0.99999742961082161</c:v>
                </c:pt>
                <c:pt idx="45">
                  <c:v>0.99999855456231779</c:v>
                </c:pt>
                <c:pt idx="46">
                  <c:v>0.99999918717014435</c:v>
                </c:pt>
                <c:pt idx="47">
                  <c:v>0.99999954291201931</c:v>
                </c:pt>
                <c:pt idx="48">
                  <c:v>0.99999974296048777</c:v>
                </c:pt>
                <c:pt idx="49">
                  <c:v>0.99999985545604386</c:v>
                </c:pt>
                <c:pt idx="50">
                  <c:v>0.99999991871695504</c:v>
                </c:pt>
                <c:pt idx="51">
                  <c:v>0.99999995429118316</c:v>
                </c:pt>
                <c:pt idx="52">
                  <c:v>0.99999997429604282</c:v>
                </c:pt>
                <c:pt idx="53">
                  <c:v>0.99999998554560254</c:v>
                </c:pt>
                <c:pt idx="54">
                  <c:v>0.99999999187169497</c:v>
                </c:pt>
                <c:pt idx="55">
                  <c:v>0.9999999954291181</c:v>
                </c:pt>
                <c:pt idx="56">
                  <c:v>0.99999999742960421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09A-4BAF-BF2D-66A83FF03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9819800"/>
        <c:axId val="219820128"/>
      </c:scatterChart>
      <c:valAx>
        <c:axId val="219819800"/>
        <c:scaling>
          <c:orientation val="minMax"/>
          <c:max val="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219820128"/>
        <c:crosses val="autoZero"/>
        <c:crossBetween val="midCat"/>
        <c:majorUnit val="1"/>
      </c:valAx>
      <c:valAx>
        <c:axId val="2198201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relativ stofbrøk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2198198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'Bjerrumdiagram trihydron syre'!$A$2:$A$58</c:f>
              <c:numCache>
                <c:formatCode>0.00</c:formatCode>
                <c:ptCount val="57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 formatCode="General">
                  <c:v>2.75</c:v>
                </c:pt>
                <c:pt idx="12" formatCode="General">
                  <c:v>3</c:v>
                </c:pt>
                <c:pt idx="13" formatCode="General">
                  <c:v>3.25</c:v>
                </c:pt>
                <c:pt idx="14" formatCode="General">
                  <c:v>3.5</c:v>
                </c:pt>
                <c:pt idx="15" formatCode="General">
                  <c:v>3.75</c:v>
                </c:pt>
                <c:pt idx="16" formatCode="General">
                  <c:v>4</c:v>
                </c:pt>
                <c:pt idx="17" formatCode="General">
                  <c:v>4.25</c:v>
                </c:pt>
                <c:pt idx="18" formatCode="General">
                  <c:v>4.5</c:v>
                </c:pt>
                <c:pt idx="19" formatCode="General">
                  <c:v>4.75</c:v>
                </c:pt>
                <c:pt idx="20" formatCode="General">
                  <c:v>5</c:v>
                </c:pt>
                <c:pt idx="21" formatCode="General">
                  <c:v>5.25</c:v>
                </c:pt>
                <c:pt idx="22" formatCode="General">
                  <c:v>5.5</c:v>
                </c:pt>
                <c:pt idx="23" formatCode="General">
                  <c:v>5.75</c:v>
                </c:pt>
                <c:pt idx="24" formatCode="General">
                  <c:v>6</c:v>
                </c:pt>
                <c:pt idx="25" formatCode="General">
                  <c:v>6.25</c:v>
                </c:pt>
                <c:pt idx="26" formatCode="General">
                  <c:v>6.5</c:v>
                </c:pt>
                <c:pt idx="27" formatCode="General">
                  <c:v>6.75</c:v>
                </c:pt>
                <c:pt idx="28" formatCode="General">
                  <c:v>7</c:v>
                </c:pt>
                <c:pt idx="29" formatCode="General">
                  <c:v>7.25</c:v>
                </c:pt>
                <c:pt idx="30" formatCode="General">
                  <c:v>7.5</c:v>
                </c:pt>
                <c:pt idx="31" formatCode="General">
                  <c:v>7.75</c:v>
                </c:pt>
                <c:pt idx="32" formatCode="General">
                  <c:v>8</c:v>
                </c:pt>
                <c:pt idx="33" formatCode="General">
                  <c:v>8.25</c:v>
                </c:pt>
                <c:pt idx="34" formatCode="General">
                  <c:v>8.5</c:v>
                </c:pt>
                <c:pt idx="35" formatCode="General">
                  <c:v>8.75</c:v>
                </c:pt>
                <c:pt idx="36" formatCode="General">
                  <c:v>9</c:v>
                </c:pt>
                <c:pt idx="37" formatCode="General">
                  <c:v>9.25</c:v>
                </c:pt>
                <c:pt idx="38" formatCode="General">
                  <c:v>9.5</c:v>
                </c:pt>
                <c:pt idx="39" formatCode="General">
                  <c:v>9.75</c:v>
                </c:pt>
                <c:pt idx="40" formatCode="General">
                  <c:v>10</c:v>
                </c:pt>
                <c:pt idx="41" formatCode="General">
                  <c:v>10.25</c:v>
                </c:pt>
                <c:pt idx="42" formatCode="General">
                  <c:v>10.5</c:v>
                </c:pt>
                <c:pt idx="43" formatCode="General">
                  <c:v>10.75</c:v>
                </c:pt>
                <c:pt idx="44" formatCode="General">
                  <c:v>11</c:v>
                </c:pt>
                <c:pt idx="45" formatCode="General">
                  <c:v>11.25</c:v>
                </c:pt>
                <c:pt idx="46" formatCode="General">
                  <c:v>11.5</c:v>
                </c:pt>
                <c:pt idx="47" formatCode="General">
                  <c:v>11.75</c:v>
                </c:pt>
                <c:pt idx="48" formatCode="General">
                  <c:v>12</c:v>
                </c:pt>
                <c:pt idx="49" formatCode="General">
                  <c:v>12.25</c:v>
                </c:pt>
                <c:pt idx="50" formatCode="General">
                  <c:v>12.5</c:v>
                </c:pt>
                <c:pt idx="51" formatCode="General">
                  <c:v>12.75</c:v>
                </c:pt>
                <c:pt idx="52" formatCode="General">
                  <c:v>13</c:v>
                </c:pt>
                <c:pt idx="53" formatCode="General">
                  <c:v>13.25</c:v>
                </c:pt>
                <c:pt idx="54" formatCode="General">
                  <c:v>13.5</c:v>
                </c:pt>
                <c:pt idx="55" formatCode="General">
                  <c:v>13.75</c:v>
                </c:pt>
                <c:pt idx="56" formatCode="General">
                  <c:v>14</c:v>
                </c:pt>
              </c:numCache>
            </c:numRef>
          </c:xVal>
          <c:yVal>
            <c:numRef>
              <c:f>'Bjerrumdiagram trihydron syre'!$B$2:$B$58</c:f>
              <c:numCache>
                <c:formatCode>0.0000</c:formatCode>
                <c:ptCount val="57"/>
                <c:pt idx="0">
                  <c:v>0.99247133501399121</c:v>
                </c:pt>
                <c:pt idx="1">
                  <c:v>0.98668991922340277</c:v>
                </c:pt>
                <c:pt idx="2">
                  <c:v>0.97657363027841748</c:v>
                </c:pt>
                <c:pt idx="3">
                  <c:v>0.95908730010332066</c:v>
                </c:pt>
                <c:pt idx="4">
                  <c:v>0.92949090437477033</c:v>
                </c:pt>
                <c:pt idx="5">
                  <c:v>0.88113778355369832</c:v>
                </c:pt>
                <c:pt idx="6">
                  <c:v>0.80652752281710793</c:v>
                </c:pt>
                <c:pt idx="7">
                  <c:v>0.70097739861010799</c:v>
                </c:pt>
                <c:pt idx="8">
                  <c:v>0.56864139188366769</c:v>
                </c:pt>
                <c:pt idx="9">
                  <c:v>0.42571979634547563</c:v>
                </c:pt>
                <c:pt idx="10">
                  <c:v>0.29421864028799755</c:v>
                </c:pt>
                <c:pt idx="11">
                  <c:v>0.18990484139524333</c:v>
                </c:pt>
                <c:pt idx="12">
                  <c:v>0.11647171194356075</c:v>
                </c:pt>
                <c:pt idx="13">
                  <c:v>6.901488036818261E-2</c:v>
                </c:pt>
                <c:pt idx="14">
                  <c:v>4.0018682017058861E-2</c:v>
                </c:pt>
                <c:pt idx="15">
                  <c:v>2.2905334696986978E-2</c:v>
                </c:pt>
                <c:pt idx="16">
                  <c:v>1.301104836375208E-2</c:v>
                </c:pt>
                <c:pt idx="17">
                  <c:v>7.3585527081719698E-3</c:v>
                </c:pt>
                <c:pt idx="18">
                  <c:v>4.1513879692703934E-3</c:v>
                </c:pt>
                <c:pt idx="19">
                  <c:v>2.3387462589479729E-3</c:v>
                </c:pt>
                <c:pt idx="20">
                  <c:v>1.3165212255793347E-3</c:v>
                </c:pt>
                <c:pt idx="21">
                  <c:v>7.4076110750556602E-4</c:v>
                </c:pt>
                <c:pt idx="22">
                  <c:v>4.1669567580086933E-4</c:v>
                </c:pt>
                <c:pt idx="23">
                  <c:v>2.3436794032408254E-4</c:v>
                </c:pt>
                <c:pt idx="24">
                  <c:v>1.3180829813791889E-4</c:v>
                </c:pt>
                <c:pt idx="25">
                  <c:v>7.4125529128703146E-5</c:v>
                </c:pt>
                <c:pt idx="26">
                  <c:v>4.1685200618645331E-5</c:v>
                </c:pt>
                <c:pt idx="27">
                  <c:v>2.3441738625207555E-5</c:v>
                </c:pt>
                <c:pt idx="28">
                  <c:v>1.3182393607772015E-5</c:v>
                </c:pt>
                <c:pt idx="29">
                  <c:v>7.4130474593291616E-6</c:v>
                </c:pt>
                <c:pt idx="30">
                  <c:v>4.1686764567675098E-6</c:v>
                </c:pt>
                <c:pt idx="31">
                  <c:v>2.3442233199240629E-6</c:v>
                </c:pt>
                <c:pt idx="32">
                  <c:v>1.3182550007578685E-6</c:v>
                </c:pt>
                <c:pt idx="33">
                  <c:v>7.4130969176044967E-7</c:v>
                </c:pt>
                <c:pt idx="34">
                  <c:v>4.1686920969032448E-7</c:v>
                </c:pt>
                <c:pt idx="35">
                  <c:v>2.3442282657791754E-7</c:v>
                </c:pt>
                <c:pt idx="36">
                  <c:v>1.3182565647763447E-7</c:v>
                </c:pt>
                <c:pt idx="37">
                  <c:v>7.4131018634683206E-8</c:v>
                </c:pt>
                <c:pt idx="38">
                  <c:v>4.1686936609232756E-8</c:v>
                </c:pt>
                <c:pt idx="39">
                  <c:v>2.344228760365832E-8</c:v>
                </c:pt>
                <c:pt idx="40">
                  <c:v>1.3182567211783951E-8</c:v>
                </c:pt>
                <c:pt idx="41">
                  <c:v>7.4131023580550843E-9</c:v>
                </c:pt>
                <c:pt idx="42">
                  <c:v>4.1686938173253533E-9</c:v>
                </c:pt>
                <c:pt idx="43">
                  <c:v>2.344228809824515E-9</c:v>
                </c:pt>
                <c:pt idx="44">
                  <c:v>1.3182567368186058E-9</c:v>
                </c:pt>
                <c:pt idx="45">
                  <c:v>7.4131024075137812E-10</c:v>
                </c:pt>
                <c:pt idx="46">
                  <c:v>4.1686938329655561E-10</c:v>
                </c:pt>
                <c:pt idx="47">
                  <c:v>2.3442288147703801E-10</c:v>
                </c:pt>
                <c:pt idx="48">
                  <c:v>1.3182567383826251E-10</c:v>
                </c:pt>
                <c:pt idx="49">
                  <c:v>7.4131024124596409E-11</c:v>
                </c:pt>
                <c:pt idx="50">
                  <c:v>4.1686938345295726E-11</c:v>
                </c:pt>
                <c:pt idx="51">
                  <c:v>2.3442288152649643E-11</c:v>
                </c:pt>
                <c:pt idx="52">
                  <c:v>1.3182567385390304E-11</c:v>
                </c:pt>
                <c:pt idx="53">
                  <c:v>7.4131024129542197E-12</c:v>
                </c:pt>
                <c:pt idx="54">
                  <c:v>4.1686938346859698E-12</c:v>
                </c:pt>
                <c:pt idx="55">
                  <c:v>2.3442288153144292E-12</c:v>
                </c:pt>
                <c:pt idx="56">
                  <c:v>1.318256738554669E-12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645-4B1A-8B6A-A865B4B12427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'Bjerrumdiagram trihydron syre'!$A$2:$A$58</c:f>
              <c:numCache>
                <c:formatCode>0.00</c:formatCode>
                <c:ptCount val="57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 formatCode="General">
                  <c:v>2.75</c:v>
                </c:pt>
                <c:pt idx="12" formatCode="General">
                  <c:v>3</c:v>
                </c:pt>
                <c:pt idx="13" formatCode="General">
                  <c:v>3.25</c:v>
                </c:pt>
                <c:pt idx="14" formatCode="General">
                  <c:v>3.5</c:v>
                </c:pt>
                <c:pt idx="15" formatCode="General">
                  <c:v>3.75</c:v>
                </c:pt>
                <c:pt idx="16" formatCode="General">
                  <c:v>4</c:v>
                </c:pt>
                <c:pt idx="17" formatCode="General">
                  <c:v>4.25</c:v>
                </c:pt>
                <c:pt idx="18" formatCode="General">
                  <c:v>4.5</c:v>
                </c:pt>
                <c:pt idx="19" formatCode="General">
                  <c:v>4.75</c:v>
                </c:pt>
                <c:pt idx="20" formatCode="General">
                  <c:v>5</c:v>
                </c:pt>
                <c:pt idx="21" formatCode="General">
                  <c:v>5.25</c:v>
                </c:pt>
                <c:pt idx="22" formatCode="General">
                  <c:v>5.5</c:v>
                </c:pt>
                <c:pt idx="23" formatCode="General">
                  <c:v>5.75</c:v>
                </c:pt>
                <c:pt idx="24" formatCode="General">
                  <c:v>6</c:v>
                </c:pt>
                <c:pt idx="25" formatCode="General">
                  <c:v>6.25</c:v>
                </c:pt>
                <c:pt idx="26" formatCode="General">
                  <c:v>6.5</c:v>
                </c:pt>
                <c:pt idx="27" formatCode="General">
                  <c:v>6.75</c:v>
                </c:pt>
                <c:pt idx="28" formatCode="General">
                  <c:v>7</c:v>
                </c:pt>
                <c:pt idx="29" formatCode="General">
                  <c:v>7.25</c:v>
                </c:pt>
                <c:pt idx="30" formatCode="General">
                  <c:v>7.5</c:v>
                </c:pt>
                <c:pt idx="31" formatCode="General">
                  <c:v>7.75</c:v>
                </c:pt>
                <c:pt idx="32" formatCode="General">
                  <c:v>8</c:v>
                </c:pt>
                <c:pt idx="33" formatCode="General">
                  <c:v>8.25</c:v>
                </c:pt>
                <c:pt idx="34" formatCode="General">
                  <c:v>8.5</c:v>
                </c:pt>
                <c:pt idx="35" formatCode="General">
                  <c:v>8.75</c:v>
                </c:pt>
                <c:pt idx="36" formatCode="General">
                  <c:v>9</c:v>
                </c:pt>
                <c:pt idx="37" formatCode="General">
                  <c:v>9.25</c:v>
                </c:pt>
                <c:pt idx="38" formatCode="General">
                  <c:v>9.5</c:v>
                </c:pt>
                <c:pt idx="39" formatCode="General">
                  <c:v>9.75</c:v>
                </c:pt>
                <c:pt idx="40" formatCode="General">
                  <c:v>10</c:v>
                </c:pt>
                <c:pt idx="41" formatCode="General">
                  <c:v>10.25</c:v>
                </c:pt>
                <c:pt idx="42" formatCode="General">
                  <c:v>10.5</c:v>
                </c:pt>
                <c:pt idx="43" formatCode="General">
                  <c:v>10.75</c:v>
                </c:pt>
                <c:pt idx="44" formatCode="General">
                  <c:v>11</c:v>
                </c:pt>
                <c:pt idx="45" formatCode="General">
                  <c:v>11.25</c:v>
                </c:pt>
                <c:pt idx="46" formatCode="General">
                  <c:v>11.5</c:v>
                </c:pt>
                <c:pt idx="47" formatCode="General">
                  <c:v>11.75</c:v>
                </c:pt>
                <c:pt idx="48" formatCode="General">
                  <c:v>12</c:v>
                </c:pt>
                <c:pt idx="49" formatCode="General">
                  <c:v>12.25</c:v>
                </c:pt>
                <c:pt idx="50" formatCode="General">
                  <c:v>12.5</c:v>
                </c:pt>
                <c:pt idx="51" formatCode="General">
                  <c:v>12.75</c:v>
                </c:pt>
                <c:pt idx="52" formatCode="General">
                  <c:v>13</c:v>
                </c:pt>
                <c:pt idx="53" formatCode="General">
                  <c:v>13.25</c:v>
                </c:pt>
                <c:pt idx="54" formatCode="General">
                  <c:v>13.5</c:v>
                </c:pt>
                <c:pt idx="55" formatCode="General">
                  <c:v>13.75</c:v>
                </c:pt>
                <c:pt idx="56" formatCode="General">
                  <c:v>14</c:v>
                </c:pt>
              </c:numCache>
            </c:numRef>
          </c:xVal>
          <c:yVal>
            <c:numRef>
              <c:f>'Bjerrumdiagram trihydron syre'!$C$2:$C$58</c:f>
              <c:numCache>
                <c:formatCode>0.0000</c:formatCode>
                <c:ptCount val="57"/>
                <c:pt idx="0">
                  <c:v>0.9999999383405036</c:v>
                </c:pt>
                <c:pt idx="1">
                  <c:v>0.99999989035219228</c:v>
                </c:pt>
                <c:pt idx="2">
                  <c:v>0.99999980501557806</c:v>
                </c:pt>
                <c:pt idx="3">
                  <c:v>0.99999965326326989</c:v>
                </c:pt>
                <c:pt idx="4">
                  <c:v>0.99999938340537819</c:v>
                </c:pt>
                <c:pt idx="5">
                  <c:v>0.99999890352300602</c:v>
                </c:pt>
                <c:pt idx="6">
                  <c:v>0.99999805015920207</c:v>
                </c:pt>
                <c:pt idx="7">
                  <c:v>0.99999653264351807</c:v>
                </c:pt>
                <c:pt idx="8">
                  <c:v>0.99999383408800013</c:v>
                </c:pt>
                <c:pt idx="9">
                  <c:v>0.99998903533826367</c:v>
                </c:pt>
                <c:pt idx="10">
                  <c:v>0.99998050193418442</c:v>
                </c:pt>
                <c:pt idx="11">
                  <c:v>0.99996532751717759</c:v>
                </c:pt>
                <c:pt idx="12">
                  <c:v>0.99993834430147344</c:v>
                </c:pt>
                <c:pt idx="13">
                  <c:v>0.99989036420171196</c:v>
                </c:pt>
                <c:pt idx="14">
                  <c:v>0.99980505355155214</c:v>
                </c:pt>
                <c:pt idx="15">
                  <c:v>0.99965338333431841</c:v>
                </c:pt>
                <c:pt idx="16">
                  <c:v>0.99938378495325642</c:v>
                </c:pt>
                <c:pt idx="17">
                  <c:v>0.99890472275147857</c:v>
                </c:pt>
                <c:pt idx="18">
                  <c:v>0.99805394989552898</c:v>
                </c:pt>
                <c:pt idx="19">
                  <c:v>0.99654461259692717</c:v>
                </c:pt>
                <c:pt idx="20">
                  <c:v>0.99387183593471751</c:v>
                </c:pt>
                <c:pt idx="21">
                  <c:v>0.98915414052291872</c:v>
                </c:pt>
                <c:pt idx="22">
                  <c:v>0.98087447207582434</c:v>
                </c:pt>
                <c:pt idx="23">
                  <c:v>0.96648828945162879</c:v>
                </c:pt>
                <c:pt idx="24">
                  <c:v>0.94192158580473584</c:v>
                </c:pt>
                <c:pt idx="25">
                  <c:v>0.9011868291216677</c:v>
                </c:pt>
                <c:pt idx="26">
                  <c:v>0.83683096600289486</c:v>
                </c:pt>
                <c:pt idx="27">
                  <c:v>0.74253555894306977</c:v>
                </c:pt>
                <c:pt idx="28">
                  <c:v>0.61858412208903069</c:v>
                </c:pt>
                <c:pt idx="29">
                  <c:v>0.47699041270243769</c:v>
                </c:pt>
                <c:pt idx="30">
                  <c:v>0.33900090875364175</c:v>
                </c:pt>
                <c:pt idx="31">
                  <c:v>0.22384542465816923</c:v>
                </c:pt>
                <c:pt idx="32">
                  <c:v>0.13954883824228792</c:v>
                </c:pt>
                <c:pt idx="33">
                  <c:v>8.357862293048654E-2</c:v>
                </c:pt>
                <c:pt idx="34">
                  <c:v>4.8784185889897948E-2</c:v>
                </c:pt>
                <c:pt idx="35">
                  <c:v>2.8031867151696522E-2</c:v>
                </c:pt>
                <c:pt idx="36">
                  <c:v>1.5959271890602533E-2</c:v>
                </c:pt>
                <c:pt idx="37">
                  <c:v>9.0376837382396373E-3</c:v>
                </c:pt>
                <c:pt idx="38">
                  <c:v>5.1024453679820118E-3</c:v>
                </c:pt>
                <c:pt idx="39">
                  <c:v>2.8757377847606234E-3</c:v>
                </c:pt>
                <c:pt idx="40">
                  <c:v>1.6191840882551134E-3</c:v>
                </c:pt>
                <c:pt idx="41">
                  <c:v>9.1117983347118044E-4</c:v>
                </c:pt>
                <c:pt idx="42">
                  <c:v>5.1259849201931566E-4</c:v>
                </c:pt>
                <c:pt idx="43">
                  <c:v>2.883199979169627E-4</c:v>
                </c:pt>
                <c:pt idx="44">
                  <c:v>1.6215471132107731E-4</c:v>
                </c:pt>
                <c:pt idx="45">
                  <c:v>9.11927670563883E-5</c:v>
                </c:pt>
                <c:pt idx="46">
                  <c:v>5.1283508266033878E-5</c:v>
                </c:pt>
                <c:pt idx="47">
                  <c:v>2.8839483291482564E-5</c:v>
                </c:pt>
                <c:pt idx="48">
                  <c:v>1.6217837951055827E-5</c:v>
                </c:pt>
                <c:pt idx="49">
                  <c:v>9.1200252179405431E-6</c:v>
                </c:pt>
                <c:pt idx="50">
                  <c:v>5.1285875373686198E-6</c:v>
                </c:pt>
                <c:pt idx="51">
                  <c:v>2.8840231855128767E-6</c:v>
                </c:pt>
                <c:pt idx="52">
                  <c:v>1.6218074670952014E-6</c:v>
                </c:pt>
                <c:pt idx="53">
                  <c:v>9.1201000759289648E-7</c:v>
                </c:pt>
                <c:pt idx="54">
                  <c:v>5.1286112096469947E-7</c:v>
                </c:pt>
                <c:pt idx="55">
                  <c:v>2.8840306713630705E-7</c:v>
                </c:pt>
                <c:pt idx="56">
                  <c:v>1.621809834332172E-7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645-4B1A-8B6A-A865B4B12427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'Bjerrumdiagram trihydron syre'!$A$2:$A$58</c:f>
              <c:numCache>
                <c:formatCode>0.00</c:formatCode>
                <c:ptCount val="57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 formatCode="General">
                  <c:v>2.75</c:v>
                </c:pt>
                <c:pt idx="12" formatCode="General">
                  <c:v>3</c:v>
                </c:pt>
                <c:pt idx="13" formatCode="General">
                  <c:v>3.25</c:v>
                </c:pt>
                <c:pt idx="14" formatCode="General">
                  <c:v>3.5</c:v>
                </c:pt>
                <c:pt idx="15" formatCode="General">
                  <c:v>3.75</c:v>
                </c:pt>
                <c:pt idx="16" formatCode="General">
                  <c:v>4</c:v>
                </c:pt>
                <c:pt idx="17" formatCode="General">
                  <c:v>4.25</c:v>
                </c:pt>
                <c:pt idx="18" formatCode="General">
                  <c:v>4.5</c:v>
                </c:pt>
                <c:pt idx="19" formatCode="General">
                  <c:v>4.75</c:v>
                </c:pt>
                <c:pt idx="20" formatCode="General">
                  <c:v>5</c:v>
                </c:pt>
                <c:pt idx="21" formatCode="General">
                  <c:v>5.25</c:v>
                </c:pt>
                <c:pt idx="22" formatCode="General">
                  <c:v>5.5</c:v>
                </c:pt>
                <c:pt idx="23" formatCode="General">
                  <c:v>5.75</c:v>
                </c:pt>
                <c:pt idx="24" formatCode="General">
                  <c:v>6</c:v>
                </c:pt>
                <c:pt idx="25" formatCode="General">
                  <c:v>6.25</c:v>
                </c:pt>
                <c:pt idx="26" formatCode="General">
                  <c:v>6.5</c:v>
                </c:pt>
                <c:pt idx="27" formatCode="General">
                  <c:v>6.75</c:v>
                </c:pt>
                <c:pt idx="28" formatCode="General">
                  <c:v>7</c:v>
                </c:pt>
                <c:pt idx="29" formatCode="General">
                  <c:v>7.25</c:v>
                </c:pt>
                <c:pt idx="30" formatCode="General">
                  <c:v>7.5</c:v>
                </c:pt>
                <c:pt idx="31" formatCode="General">
                  <c:v>7.75</c:v>
                </c:pt>
                <c:pt idx="32" formatCode="General">
                  <c:v>8</c:v>
                </c:pt>
                <c:pt idx="33" formatCode="General">
                  <c:v>8.25</c:v>
                </c:pt>
                <c:pt idx="34" formatCode="General">
                  <c:v>8.5</c:v>
                </c:pt>
                <c:pt idx="35" formatCode="General">
                  <c:v>8.75</c:v>
                </c:pt>
                <c:pt idx="36" formatCode="General">
                  <c:v>9</c:v>
                </c:pt>
                <c:pt idx="37" formatCode="General">
                  <c:v>9.25</c:v>
                </c:pt>
                <c:pt idx="38" formatCode="General">
                  <c:v>9.5</c:v>
                </c:pt>
                <c:pt idx="39" formatCode="General">
                  <c:v>9.75</c:v>
                </c:pt>
                <c:pt idx="40" formatCode="General">
                  <c:v>10</c:v>
                </c:pt>
                <c:pt idx="41" formatCode="General">
                  <c:v>10.25</c:v>
                </c:pt>
                <c:pt idx="42" formatCode="General">
                  <c:v>10.5</c:v>
                </c:pt>
                <c:pt idx="43" formatCode="General">
                  <c:v>10.75</c:v>
                </c:pt>
                <c:pt idx="44" formatCode="General">
                  <c:v>11</c:v>
                </c:pt>
                <c:pt idx="45" formatCode="General">
                  <c:v>11.25</c:v>
                </c:pt>
                <c:pt idx="46" formatCode="General">
                  <c:v>11.5</c:v>
                </c:pt>
                <c:pt idx="47" formatCode="General">
                  <c:v>11.75</c:v>
                </c:pt>
                <c:pt idx="48" formatCode="General">
                  <c:v>12</c:v>
                </c:pt>
                <c:pt idx="49" formatCode="General">
                  <c:v>12.25</c:v>
                </c:pt>
                <c:pt idx="50" formatCode="General">
                  <c:v>12.5</c:v>
                </c:pt>
                <c:pt idx="51" formatCode="General">
                  <c:v>12.75</c:v>
                </c:pt>
                <c:pt idx="52" formatCode="General">
                  <c:v>13</c:v>
                </c:pt>
                <c:pt idx="53" formatCode="General">
                  <c:v>13.25</c:v>
                </c:pt>
                <c:pt idx="54" formatCode="General">
                  <c:v>13.5</c:v>
                </c:pt>
                <c:pt idx="55" formatCode="General">
                  <c:v>13.75</c:v>
                </c:pt>
                <c:pt idx="56" formatCode="General">
                  <c:v>14</c:v>
                </c:pt>
              </c:numCache>
            </c:numRef>
          </c:xVal>
          <c:yVal>
            <c:numRef>
              <c:f>'Bjerrumdiagram trihydron syre'!$D$2:$D$58</c:f>
              <c:numCache>
                <c:formatCode>0.0000</c:formatCode>
                <c:ptCount val="57"/>
                <c:pt idx="0">
                  <c:v>0.99999999999958322</c:v>
                </c:pt>
                <c:pt idx="1">
                  <c:v>0.99999999999925859</c:v>
                </c:pt>
                <c:pt idx="2">
                  <c:v>0.99999999999868172</c:v>
                </c:pt>
                <c:pt idx="3">
                  <c:v>0.99999999999765588</c:v>
                </c:pt>
                <c:pt idx="4">
                  <c:v>0.99999999999583133</c:v>
                </c:pt>
                <c:pt idx="5">
                  <c:v>0.99999999999258682</c:v>
                </c:pt>
                <c:pt idx="6">
                  <c:v>0.99999999998681743</c:v>
                </c:pt>
                <c:pt idx="7">
                  <c:v>0.99999999997655764</c:v>
                </c:pt>
                <c:pt idx="8">
                  <c:v>0.99999999995831312</c:v>
                </c:pt>
                <c:pt idx="9">
                  <c:v>0.99999999992586908</c:v>
                </c:pt>
                <c:pt idx="10">
                  <c:v>0.99999999986817434</c:v>
                </c:pt>
                <c:pt idx="11">
                  <c:v>0.99999999976557707</c:v>
                </c:pt>
                <c:pt idx="12">
                  <c:v>0.99999999958313057</c:v>
                </c:pt>
                <c:pt idx="13">
                  <c:v>0.99999999925868965</c:v>
                </c:pt>
                <c:pt idx="14">
                  <c:v>0.99999999868174316</c:v>
                </c:pt>
                <c:pt idx="15">
                  <c:v>0.99999999765577119</c:v>
                </c:pt>
                <c:pt idx="16">
                  <c:v>0.99999999583130617</c:v>
                </c:pt>
                <c:pt idx="17">
                  <c:v>0.99999999258689765</c:v>
                </c:pt>
                <c:pt idx="18">
                  <c:v>0.99999998681743274</c:v>
                </c:pt>
                <c:pt idx="19">
                  <c:v>0.99999997655771244</c:v>
                </c:pt>
                <c:pt idx="20">
                  <c:v>0.99999995831306343</c:v>
                </c:pt>
                <c:pt idx="21">
                  <c:v>0.99999992586898123</c:v>
                </c:pt>
                <c:pt idx="22">
                  <c:v>0.9999998681743435</c:v>
                </c:pt>
                <c:pt idx="23">
                  <c:v>0.99999976557717341</c:v>
                </c:pt>
                <c:pt idx="24">
                  <c:v>0.99999958313079029</c:v>
                </c:pt>
                <c:pt idx="25">
                  <c:v>0.99999925869030837</c:v>
                </c:pt>
                <c:pt idx="26">
                  <c:v>0.99999868174499917</c:v>
                </c:pt>
                <c:pt idx="27">
                  <c:v>0.99999765577668009</c:v>
                </c:pt>
                <c:pt idx="28">
                  <c:v>0.99999583132354319</c:v>
                </c:pt>
                <c:pt idx="29">
                  <c:v>0.99999258695254067</c:v>
                </c:pt>
                <c:pt idx="30">
                  <c:v>0.9999868176063923</c:v>
                </c:pt>
                <c:pt idx="31">
                  <c:v>0.99997655826137488</c:v>
                </c:pt>
                <c:pt idx="32">
                  <c:v>0.99995831479938135</c:v>
                </c:pt>
                <c:pt idx="33">
                  <c:v>0.99992587447087122</c:v>
                </c:pt>
                <c:pt idx="34">
                  <c:v>0.99986819170186214</c:v>
                </c:pt>
                <c:pt idx="35">
                  <c:v>0.99976563205967584</c:v>
                </c:pt>
                <c:pt idx="36">
                  <c:v>0.99958330432419917</c:v>
                </c:pt>
                <c:pt idx="37">
                  <c:v>0.99925923889249435</c:v>
                </c:pt>
                <c:pt idx="38">
                  <c:v>0.99868347877442076</c:v>
                </c:pt>
                <c:pt idx="39">
                  <c:v>0.99766125374105197</c:v>
                </c:pt>
                <c:pt idx="40">
                  <c:v>0.9958486120307295</c:v>
                </c:pt>
                <c:pt idx="41">
                  <c:v>0.99264144729182813</c:v>
                </c:pt>
                <c:pt idx="42">
                  <c:v>0.98698895163624789</c:v>
                </c:pt>
                <c:pt idx="43">
                  <c:v>0.97709466530301303</c:v>
                </c:pt>
                <c:pt idx="44">
                  <c:v>0.95998131798294117</c:v>
                </c:pt>
                <c:pt idx="45">
                  <c:v>0.93098511963181751</c:v>
                </c:pt>
                <c:pt idx="46">
                  <c:v>0.88352828805643946</c:v>
                </c:pt>
                <c:pt idx="47">
                  <c:v>0.810095158604757</c:v>
                </c:pt>
                <c:pt idx="48">
                  <c:v>0.70578135971200295</c:v>
                </c:pt>
                <c:pt idx="49">
                  <c:v>0.57428020365452492</c:v>
                </c:pt>
                <c:pt idx="50">
                  <c:v>0.43135860811633281</c:v>
                </c:pt>
                <c:pt idx="51">
                  <c:v>0.2990226013898924</c:v>
                </c:pt>
                <c:pt idx="52">
                  <c:v>0.19347247718289243</c:v>
                </c:pt>
                <c:pt idx="53">
                  <c:v>0.1188622164463019</c:v>
                </c:pt>
                <c:pt idx="54">
                  <c:v>7.0509095625229723E-2</c:v>
                </c:pt>
                <c:pt idx="55">
                  <c:v>4.091269989667938E-2</c:v>
                </c:pt>
                <c:pt idx="56">
                  <c:v>2.34263697215824E-2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645-4B1A-8B6A-A865B4B12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9819800"/>
        <c:axId val="219820128"/>
      </c:scatterChart>
      <c:valAx>
        <c:axId val="219819800"/>
        <c:scaling>
          <c:orientation val="minMax"/>
          <c:max val="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/>
                  <a:t>pH</a:t>
                </a:r>
              </a:p>
              <a:p>
                <a:pPr>
                  <a:defRPr/>
                </a:pPr>
                <a:endParaRPr lang="da-DK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219820128"/>
        <c:crosses val="autoZero"/>
        <c:crossBetween val="midCat"/>
      </c:valAx>
      <c:valAx>
        <c:axId val="2198201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/>
                  <a:t>Relativ syrebrøk</a:t>
                </a:r>
              </a:p>
              <a:p>
                <a:pPr>
                  <a:defRPr/>
                </a:pPr>
                <a:endParaRPr lang="da-DK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2198198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313512255507046E-2"/>
          <c:y val="0.10126636254994077"/>
          <c:w val="0.91983102104462022"/>
          <c:h val="0.83083475821306274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'Stofbrøkdiagram trihydron syre'!$A$2:$A$58</c:f>
              <c:numCache>
                <c:formatCode>0.00</c:formatCode>
                <c:ptCount val="57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 formatCode="General">
                  <c:v>2.75</c:v>
                </c:pt>
                <c:pt idx="12" formatCode="General">
                  <c:v>3</c:v>
                </c:pt>
                <c:pt idx="13" formatCode="General">
                  <c:v>3.25</c:v>
                </c:pt>
                <c:pt idx="14" formatCode="General">
                  <c:v>3.5</c:v>
                </c:pt>
                <c:pt idx="15" formatCode="General">
                  <c:v>3.75</c:v>
                </c:pt>
                <c:pt idx="16" formatCode="General">
                  <c:v>4</c:v>
                </c:pt>
                <c:pt idx="17" formatCode="General">
                  <c:v>4.25</c:v>
                </c:pt>
                <c:pt idx="18" formatCode="General">
                  <c:v>4.5</c:v>
                </c:pt>
                <c:pt idx="19" formatCode="General">
                  <c:v>4.75</c:v>
                </c:pt>
                <c:pt idx="20" formatCode="General">
                  <c:v>5</c:v>
                </c:pt>
                <c:pt idx="21" formatCode="General">
                  <c:v>5.25</c:v>
                </c:pt>
                <c:pt idx="22" formatCode="General">
                  <c:v>5.5</c:v>
                </c:pt>
                <c:pt idx="23" formatCode="General">
                  <c:v>5.75</c:v>
                </c:pt>
                <c:pt idx="24" formatCode="General">
                  <c:v>6</c:v>
                </c:pt>
                <c:pt idx="25" formatCode="General">
                  <c:v>6.25</c:v>
                </c:pt>
                <c:pt idx="26" formatCode="General">
                  <c:v>6.5</c:v>
                </c:pt>
                <c:pt idx="27" formatCode="General">
                  <c:v>6.75</c:v>
                </c:pt>
                <c:pt idx="28" formatCode="General">
                  <c:v>7</c:v>
                </c:pt>
                <c:pt idx="29" formatCode="General">
                  <c:v>7.25</c:v>
                </c:pt>
                <c:pt idx="30" formatCode="General">
                  <c:v>7.5</c:v>
                </c:pt>
                <c:pt idx="31" formatCode="General">
                  <c:v>7.75</c:v>
                </c:pt>
                <c:pt idx="32" formatCode="General">
                  <c:v>8</c:v>
                </c:pt>
                <c:pt idx="33" formatCode="General">
                  <c:v>8.25</c:v>
                </c:pt>
                <c:pt idx="34" formatCode="General">
                  <c:v>8.5</c:v>
                </c:pt>
                <c:pt idx="35" formatCode="General">
                  <c:v>8.75</c:v>
                </c:pt>
                <c:pt idx="36" formatCode="General">
                  <c:v>9</c:v>
                </c:pt>
                <c:pt idx="37" formatCode="General">
                  <c:v>9.25</c:v>
                </c:pt>
                <c:pt idx="38" formatCode="General">
                  <c:v>9.5</c:v>
                </c:pt>
                <c:pt idx="39" formatCode="General">
                  <c:v>9.75</c:v>
                </c:pt>
                <c:pt idx="40" formatCode="General">
                  <c:v>10</c:v>
                </c:pt>
                <c:pt idx="41" formatCode="General">
                  <c:v>10.25</c:v>
                </c:pt>
                <c:pt idx="42" formatCode="General">
                  <c:v>10.5</c:v>
                </c:pt>
                <c:pt idx="43" formatCode="General">
                  <c:v>10.75</c:v>
                </c:pt>
                <c:pt idx="44" formatCode="General">
                  <c:v>11</c:v>
                </c:pt>
                <c:pt idx="45" formatCode="General">
                  <c:v>11.25</c:v>
                </c:pt>
                <c:pt idx="46" formatCode="General">
                  <c:v>11.5</c:v>
                </c:pt>
                <c:pt idx="47" formatCode="General">
                  <c:v>11.75</c:v>
                </c:pt>
                <c:pt idx="48" formatCode="General">
                  <c:v>12</c:v>
                </c:pt>
                <c:pt idx="49" formatCode="General">
                  <c:v>12.25</c:v>
                </c:pt>
                <c:pt idx="50" formatCode="General">
                  <c:v>12.5</c:v>
                </c:pt>
                <c:pt idx="51" formatCode="General">
                  <c:v>12.75</c:v>
                </c:pt>
                <c:pt idx="52" formatCode="General">
                  <c:v>13</c:v>
                </c:pt>
                <c:pt idx="53" formatCode="General">
                  <c:v>13.25</c:v>
                </c:pt>
                <c:pt idx="54" formatCode="General">
                  <c:v>13.5</c:v>
                </c:pt>
                <c:pt idx="55" formatCode="General">
                  <c:v>13.75</c:v>
                </c:pt>
                <c:pt idx="56" formatCode="General">
                  <c:v>14</c:v>
                </c:pt>
              </c:numCache>
            </c:numRef>
          </c:xVal>
          <c:yVal>
            <c:numRef>
              <c:f>'Stofbrøkdiagram trihydron syre'!$B$2:$B$58</c:f>
              <c:numCache>
                <c:formatCode>0.0000</c:formatCode>
                <c:ptCount val="57"/>
                <c:pt idx="0">
                  <c:v>0.99999000009938233</c:v>
                </c:pt>
                <c:pt idx="1">
                  <c:v>0.99998221752017202</c:v>
                </c:pt>
                <c:pt idx="2">
                  <c:v>0.99996837821720108</c:v>
                </c:pt>
                <c:pt idx="3">
                  <c:v>0.99994376901008464</c:v>
                </c:pt>
                <c:pt idx="4">
                  <c:v>0.99990000993735284</c:v>
                </c:pt>
                <c:pt idx="5">
                  <c:v>0.99982220348123518</c:v>
                </c:pt>
                <c:pt idx="6">
                  <c:v>0.99968387158616512</c:v>
                </c:pt>
                <c:pt idx="7">
                  <c:v>0.99943797277719415</c:v>
                </c:pt>
                <c:pt idx="8">
                  <c:v>0.99900099284736243</c:v>
                </c:pt>
                <c:pt idx="9">
                  <c:v>0.99822485782490744</c:v>
                </c:pt>
                <c:pt idx="10">
                  <c:v>0.99684762954537032</c:v>
                </c:pt>
                <c:pt idx="11">
                  <c:v>0.99440783988133896</c:v>
                </c:pt>
                <c:pt idx="12">
                  <c:v>0.99009840545571459</c:v>
                </c:pt>
                <c:pt idx="13">
                  <c:v>0.98252602620466212</c:v>
                </c:pt>
                <c:pt idx="14">
                  <c:v>0.96934077627419879</c:v>
                </c:pt>
                <c:pt idx="15">
                  <c:v>0.94674230760878197</c:v>
                </c:pt>
                <c:pt idx="16">
                  <c:v>0.90903995368250046</c:v>
                </c:pt>
                <c:pt idx="17">
                  <c:v>0.84887991429023968</c:v>
                </c:pt>
                <c:pt idx="18">
                  <c:v>0.75939118517007431</c:v>
                </c:pt>
                <c:pt idx="19">
                  <c:v>0.63926717692024582</c:v>
                </c:pt>
                <c:pt idx="20">
                  <c:v>0.49846325024108112</c:v>
                </c:pt>
                <c:pt idx="21">
                  <c:v>0.35742651894912264</c:v>
                </c:pt>
                <c:pt idx="22">
                  <c:v>0.23674594615760081</c:v>
                </c:pt>
                <c:pt idx="23">
                  <c:v>0.14666202246455076</c:v>
                </c:pt>
                <c:pt idx="24">
                  <c:v>8.6083744378785354E-2</c:v>
                </c:pt>
                <c:pt idx="25">
                  <c:v>4.8233126411868346E-2</c:v>
                </c:pt>
                <c:pt idx="26">
                  <c:v>2.5780685185173305E-2</c:v>
                </c:pt>
                <c:pt idx="27">
                  <c:v>1.3032272294712991E-2</c:v>
                </c:pt>
                <c:pt idx="28">
                  <c:v>6.1478095025789131E-3</c:v>
                </c:pt>
                <c:pt idx="29">
                  <c:v>2.6751361640515109E-3</c:v>
                </c:pt>
                <c:pt idx="30">
                  <c:v>1.0708647790330973E-3</c:v>
                </c:pt>
                <c:pt idx="31">
                  <c:v>3.9789958522003856E-4</c:v>
                </c:pt>
                <c:pt idx="32">
                  <c:v>1.3952816667699478E-4</c:v>
                </c:pt>
                <c:pt idx="33">
                  <c:v>4.6996738859159207E-5</c:v>
                </c:pt>
                <c:pt idx="34">
                  <c:v>1.5426212120288254E-5</c:v>
                </c:pt>
                <c:pt idx="35">
                  <c:v>4.9845519262746148E-6</c:v>
                </c:pt>
                <c:pt idx="36">
                  <c:v>1.5957676122990222E-6</c:v>
                </c:pt>
                <c:pt idx="37">
                  <c:v>5.0813650253790882E-7</c:v>
                </c:pt>
                <c:pt idx="38">
                  <c:v>1.6130271583731494E-7</c:v>
                </c:pt>
                <c:pt idx="39">
                  <c:v>5.1109991691281958E-8</c:v>
                </c:pt>
                <c:pt idx="40">
                  <c:v>1.6175691120937673E-8</c:v>
                </c:pt>
                <c:pt idx="41">
                  <c:v>5.114853373523671E-9</c:v>
                </c:pt>
                <c:pt idx="42">
                  <c:v>1.6158715421434133E-9</c:v>
                </c:pt>
                <c:pt idx="43">
                  <c:v>5.0984726033361864E-10</c:v>
                </c:pt>
                <c:pt idx="44">
                  <c:v>1.6054947686493522E-10</c:v>
                </c:pt>
                <c:pt idx="45">
                  <c:v>5.0385547365580402E-11</c:v>
                </c:pt>
                <c:pt idx="46">
                  <c:v>1.5720179036254678E-11</c:v>
                </c:pt>
                <c:pt idx="47">
                  <c:v>4.8554327584996524E-12</c:v>
                </c:pt>
                <c:pt idx="48">
                  <c:v>1.474351078347162E-12</c:v>
                </c:pt>
                <c:pt idx="49">
                  <c:v>4.3542642774954194E-13</c:v>
                </c:pt>
                <c:pt idx="50">
                  <c:v>1.2321604360251092E-13</c:v>
                </c:pt>
                <c:pt idx="51">
                  <c:v>3.2826401567858445E-14</c:v>
                </c:pt>
                <c:pt idx="52">
                  <c:v>8.1090439111299389E-15</c:v>
                </c:pt>
                <c:pt idx="53">
                  <c:v>1.8459670175145746E-15</c:v>
                </c:pt>
                <c:pt idx="54">
                  <c:v>3.8964481227317722E-16</c:v>
                </c:pt>
                <c:pt idx="55">
                  <c:v>7.7431581294200672E-17</c:v>
                </c:pt>
                <c:pt idx="56">
                  <c:v>1.4743727940430899E-17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A9B-4A5A-85EC-6A953F2A6B16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'Stofbrøkdiagram trihydron syre'!$A$2:$A$58</c:f>
              <c:numCache>
                <c:formatCode>0.00</c:formatCode>
                <c:ptCount val="57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 formatCode="General">
                  <c:v>2.75</c:v>
                </c:pt>
                <c:pt idx="12" formatCode="General">
                  <c:v>3</c:v>
                </c:pt>
                <c:pt idx="13" formatCode="General">
                  <c:v>3.25</c:v>
                </c:pt>
                <c:pt idx="14" formatCode="General">
                  <c:v>3.5</c:v>
                </c:pt>
                <c:pt idx="15" formatCode="General">
                  <c:v>3.75</c:v>
                </c:pt>
                <c:pt idx="16" formatCode="General">
                  <c:v>4</c:v>
                </c:pt>
                <c:pt idx="17" formatCode="General">
                  <c:v>4.25</c:v>
                </c:pt>
                <c:pt idx="18" formatCode="General">
                  <c:v>4.5</c:v>
                </c:pt>
                <c:pt idx="19" formatCode="General">
                  <c:v>4.75</c:v>
                </c:pt>
                <c:pt idx="20" formatCode="General">
                  <c:v>5</c:v>
                </c:pt>
                <c:pt idx="21" formatCode="General">
                  <c:v>5.25</c:v>
                </c:pt>
                <c:pt idx="22" formatCode="General">
                  <c:v>5.5</c:v>
                </c:pt>
                <c:pt idx="23" formatCode="General">
                  <c:v>5.75</c:v>
                </c:pt>
                <c:pt idx="24" formatCode="General">
                  <c:v>6</c:v>
                </c:pt>
                <c:pt idx="25" formatCode="General">
                  <c:v>6.25</c:v>
                </c:pt>
                <c:pt idx="26" formatCode="General">
                  <c:v>6.5</c:v>
                </c:pt>
                <c:pt idx="27" formatCode="General">
                  <c:v>6.75</c:v>
                </c:pt>
                <c:pt idx="28" formatCode="General">
                  <c:v>7</c:v>
                </c:pt>
                <c:pt idx="29" formatCode="General">
                  <c:v>7.25</c:v>
                </c:pt>
                <c:pt idx="30" formatCode="General">
                  <c:v>7.5</c:v>
                </c:pt>
                <c:pt idx="31" formatCode="General">
                  <c:v>7.75</c:v>
                </c:pt>
                <c:pt idx="32" formatCode="General">
                  <c:v>8</c:v>
                </c:pt>
                <c:pt idx="33" formatCode="General">
                  <c:v>8.25</c:v>
                </c:pt>
                <c:pt idx="34" formatCode="General">
                  <c:v>8.5</c:v>
                </c:pt>
                <c:pt idx="35" formatCode="General">
                  <c:v>8.75</c:v>
                </c:pt>
                <c:pt idx="36" formatCode="General">
                  <c:v>9</c:v>
                </c:pt>
                <c:pt idx="37" formatCode="General">
                  <c:v>9.25</c:v>
                </c:pt>
                <c:pt idx="38" formatCode="General">
                  <c:v>9.5</c:v>
                </c:pt>
                <c:pt idx="39" formatCode="General">
                  <c:v>9.75</c:v>
                </c:pt>
                <c:pt idx="40" formatCode="General">
                  <c:v>10</c:v>
                </c:pt>
                <c:pt idx="41" formatCode="General">
                  <c:v>10.25</c:v>
                </c:pt>
                <c:pt idx="42" formatCode="General">
                  <c:v>10.5</c:v>
                </c:pt>
                <c:pt idx="43" formatCode="General">
                  <c:v>10.75</c:v>
                </c:pt>
                <c:pt idx="44" formatCode="General">
                  <c:v>11</c:v>
                </c:pt>
                <c:pt idx="45" formatCode="General">
                  <c:v>11.25</c:v>
                </c:pt>
                <c:pt idx="46" formatCode="General">
                  <c:v>11.5</c:v>
                </c:pt>
                <c:pt idx="47" formatCode="General">
                  <c:v>11.75</c:v>
                </c:pt>
                <c:pt idx="48" formatCode="General">
                  <c:v>12</c:v>
                </c:pt>
                <c:pt idx="49" formatCode="General">
                  <c:v>12.25</c:v>
                </c:pt>
                <c:pt idx="50" formatCode="General">
                  <c:v>12.5</c:v>
                </c:pt>
                <c:pt idx="51" formatCode="General">
                  <c:v>12.75</c:v>
                </c:pt>
                <c:pt idx="52" formatCode="General">
                  <c:v>13</c:v>
                </c:pt>
                <c:pt idx="53" formatCode="General">
                  <c:v>13.25</c:v>
                </c:pt>
                <c:pt idx="54" formatCode="General">
                  <c:v>13.5</c:v>
                </c:pt>
                <c:pt idx="55" formatCode="General">
                  <c:v>13.75</c:v>
                </c:pt>
                <c:pt idx="56" formatCode="General">
                  <c:v>14</c:v>
                </c:pt>
              </c:numCache>
            </c:numRef>
          </c:xVal>
          <c:yVal>
            <c:numRef>
              <c:f>'Stofbrøkdiagram trihydron syre'!$C$2:$C$58</c:f>
              <c:numCache>
                <c:formatCode>0.0000</c:formatCode>
                <c:ptCount val="57"/>
                <c:pt idx="0">
                  <c:v>9.9999000009938244E-6</c:v>
                </c:pt>
                <c:pt idx="1">
                  <c:v>1.7782477878211842E-5</c:v>
                </c:pt>
                <c:pt idx="2">
                  <c:v>3.1621776633110552E-5</c:v>
                </c:pt>
                <c:pt idx="3">
                  <c:v>5.6230970418096312E-5</c:v>
                </c:pt>
                <c:pt idx="4">
                  <c:v>9.9990000993735296E-5</c:v>
                </c:pt>
                <c:pt idx="5">
                  <c:v>1.7779632381504241E-4</c:v>
                </c:pt>
                <c:pt idx="6">
                  <c:v>3.1612779743475639E-4</c:v>
                </c:pt>
                <c:pt idx="7">
                  <c:v>5.6202527405708287E-4</c:v>
                </c:pt>
                <c:pt idx="8">
                  <c:v>9.9900099284736237E-4</c:v>
                </c:pt>
                <c:pt idx="9">
                  <c:v>1.7751227112590637E-3</c:v>
                </c:pt>
                <c:pt idx="10">
                  <c:v>3.1523089895031261E-3</c:v>
                </c:pt>
                <c:pt idx="11">
                  <c:v>5.5919662245854417E-3</c:v>
                </c:pt>
                <c:pt idx="12">
                  <c:v>9.9009840545571468E-3</c:v>
                </c:pt>
                <c:pt idx="13">
                  <c:v>1.7472058022271135E-2</c:v>
                </c:pt>
                <c:pt idx="14">
                  <c:v>3.0653246819021727E-2</c:v>
                </c:pt>
                <c:pt idx="15">
                  <c:v>5.3239232387449133E-2</c:v>
                </c:pt>
                <c:pt idx="16">
                  <c:v>9.0903995368250057E-2</c:v>
                </c:pt>
                <c:pt idx="17">
                  <c:v>0.15095456731779383</c:v>
                </c:pt>
                <c:pt idx="18">
                  <c:v>0.24014057801921149</c:v>
                </c:pt>
                <c:pt idx="19">
                  <c:v>0.35948635142002439</c:v>
                </c:pt>
                <c:pt idx="20">
                  <c:v>0.49846325024108112</c:v>
                </c:pt>
                <c:pt idx="21">
                  <c:v>0.63560421924911181</c:v>
                </c:pt>
                <c:pt idx="22">
                  <c:v>0.74865641666960703</c:v>
                </c:pt>
                <c:pt idx="23">
                  <c:v>0.82474116067812231</c:v>
                </c:pt>
                <c:pt idx="24">
                  <c:v>0.86083744378785343</c:v>
                </c:pt>
                <c:pt idx="25">
                  <c:v>0.85771975580030069</c:v>
                </c:pt>
                <c:pt idx="26">
                  <c:v>0.81525684824907463</c:v>
                </c:pt>
                <c:pt idx="27">
                  <c:v>0.73285852724503753</c:v>
                </c:pt>
                <c:pt idx="28">
                  <c:v>0.61478095025789137</c:v>
                </c:pt>
                <c:pt idx="29">
                  <c:v>0.47571395595833121</c:v>
                </c:pt>
                <c:pt idx="30">
                  <c:v>0.33863717677975153</c:v>
                </c:pt>
                <c:pt idx="31">
                  <c:v>0.2237553800453268</c:v>
                </c:pt>
                <c:pt idx="32">
                  <c:v>0.13952816667699477</c:v>
                </c:pt>
                <c:pt idx="33">
                  <c:v>8.3573333052219034E-2</c:v>
                </c:pt>
                <c:pt idx="34">
                  <c:v>4.8781965969006254E-2</c:v>
                </c:pt>
                <c:pt idx="35">
                  <c:v>2.803019535701378E-2</c:v>
                </c:pt>
                <c:pt idx="36">
                  <c:v>1.5957676122990223E-2</c:v>
                </c:pt>
                <c:pt idx="37">
                  <c:v>9.0360867995235433E-3</c:v>
                </c:pt>
                <c:pt idx="38">
                  <c:v>5.1008397481682993E-3</c:v>
                </c:pt>
                <c:pt idx="39">
                  <c:v>2.8741260458143253E-3</c:v>
                </c:pt>
                <c:pt idx="40">
                  <c:v>1.6175691120937673E-3</c:v>
                </c:pt>
                <c:pt idx="41">
                  <c:v>9.095638439505279E-4</c:v>
                </c:pt>
                <c:pt idx="42">
                  <c:v>5.1098344794219474E-4</c:v>
                </c:pt>
                <c:pt idx="43">
                  <c:v>2.8670818402067657E-4</c:v>
                </c:pt>
                <c:pt idx="44">
                  <c:v>1.6054947686493522E-4</c:v>
                </c:pt>
                <c:pt idx="45">
                  <c:v>8.9599581443752582E-5</c:v>
                </c:pt>
                <c:pt idx="46">
                  <c:v>4.9711570980195551E-5</c:v>
                </c:pt>
                <c:pt idx="47">
                  <c:v>2.73041049178733E-5</c:v>
                </c:pt>
                <c:pt idx="48">
                  <c:v>1.4743510783471621E-5</c:v>
                </c:pt>
                <c:pt idx="49">
                  <c:v>7.7430985105381246E-6</c:v>
                </c:pt>
                <c:pt idx="50">
                  <c:v>3.8964334205855439E-6</c:v>
                </c:pt>
                <c:pt idx="51">
                  <c:v>1.8459642158900081E-6</c:v>
                </c:pt>
                <c:pt idx="52">
                  <c:v>8.1090439111299397E-7</c:v>
                </c:pt>
                <c:pt idx="53">
                  <c:v>3.2826451388571373E-7</c:v>
                </c:pt>
                <c:pt idx="54">
                  <c:v>1.2321650852519709E-7</c:v>
                </c:pt>
                <c:pt idx="55">
                  <c:v>4.3542978036565123E-8</c:v>
                </c:pt>
                <c:pt idx="56">
                  <c:v>1.4743727940430898E-8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A9B-4A5A-85EC-6A953F2A6B16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'Stofbrøkdiagram trihydron syre'!$A$2:$A$58</c:f>
              <c:numCache>
                <c:formatCode>0.00</c:formatCode>
                <c:ptCount val="57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 formatCode="General">
                  <c:v>2.75</c:v>
                </c:pt>
                <c:pt idx="12" formatCode="General">
                  <c:v>3</c:v>
                </c:pt>
                <c:pt idx="13" formatCode="General">
                  <c:v>3.25</c:v>
                </c:pt>
                <c:pt idx="14" formatCode="General">
                  <c:v>3.5</c:v>
                </c:pt>
                <c:pt idx="15" formatCode="General">
                  <c:v>3.75</c:v>
                </c:pt>
                <c:pt idx="16" formatCode="General">
                  <c:v>4</c:v>
                </c:pt>
                <c:pt idx="17" formatCode="General">
                  <c:v>4.25</c:v>
                </c:pt>
                <c:pt idx="18" formatCode="General">
                  <c:v>4.5</c:v>
                </c:pt>
                <c:pt idx="19" formatCode="General">
                  <c:v>4.75</c:v>
                </c:pt>
                <c:pt idx="20" formatCode="General">
                  <c:v>5</c:v>
                </c:pt>
                <c:pt idx="21" formatCode="General">
                  <c:v>5.25</c:v>
                </c:pt>
                <c:pt idx="22" formatCode="General">
                  <c:v>5.5</c:v>
                </c:pt>
                <c:pt idx="23" formatCode="General">
                  <c:v>5.75</c:v>
                </c:pt>
                <c:pt idx="24" formatCode="General">
                  <c:v>6</c:v>
                </c:pt>
                <c:pt idx="25" formatCode="General">
                  <c:v>6.25</c:v>
                </c:pt>
                <c:pt idx="26" formatCode="General">
                  <c:v>6.5</c:v>
                </c:pt>
                <c:pt idx="27" formatCode="General">
                  <c:v>6.75</c:v>
                </c:pt>
                <c:pt idx="28" formatCode="General">
                  <c:v>7</c:v>
                </c:pt>
                <c:pt idx="29" formatCode="General">
                  <c:v>7.25</c:v>
                </c:pt>
                <c:pt idx="30" formatCode="General">
                  <c:v>7.5</c:v>
                </c:pt>
                <c:pt idx="31" formatCode="General">
                  <c:v>7.75</c:v>
                </c:pt>
                <c:pt idx="32" formatCode="General">
                  <c:v>8</c:v>
                </c:pt>
                <c:pt idx="33" formatCode="General">
                  <c:v>8.25</c:v>
                </c:pt>
                <c:pt idx="34" formatCode="General">
                  <c:v>8.5</c:v>
                </c:pt>
                <c:pt idx="35" formatCode="General">
                  <c:v>8.75</c:v>
                </c:pt>
                <c:pt idx="36" formatCode="General">
                  <c:v>9</c:v>
                </c:pt>
                <c:pt idx="37" formatCode="General">
                  <c:v>9.25</c:v>
                </c:pt>
                <c:pt idx="38" formatCode="General">
                  <c:v>9.5</c:v>
                </c:pt>
                <c:pt idx="39" formatCode="General">
                  <c:v>9.75</c:v>
                </c:pt>
                <c:pt idx="40" formatCode="General">
                  <c:v>10</c:v>
                </c:pt>
                <c:pt idx="41" formatCode="General">
                  <c:v>10.25</c:v>
                </c:pt>
                <c:pt idx="42" formatCode="General">
                  <c:v>10.5</c:v>
                </c:pt>
                <c:pt idx="43" formatCode="General">
                  <c:v>10.75</c:v>
                </c:pt>
                <c:pt idx="44" formatCode="General">
                  <c:v>11</c:v>
                </c:pt>
                <c:pt idx="45" formatCode="General">
                  <c:v>11.25</c:v>
                </c:pt>
                <c:pt idx="46" formatCode="General">
                  <c:v>11.5</c:v>
                </c:pt>
                <c:pt idx="47" formatCode="General">
                  <c:v>11.75</c:v>
                </c:pt>
                <c:pt idx="48" formatCode="General">
                  <c:v>12</c:v>
                </c:pt>
                <c:pt idx="49" formatCode="General">
                  <c:v>12.25</c:v>
                </c:pt>
                <c:pt idx="50" formatCode="General">
                  <c:v>12.5</c:v>
                </c:pt>
                <c:pt idx="51" formatCode="General">
                  <c:v>12.75</c:v>
                </c:pt>
                <c:pt idx="52" formatCode="General">
                  <c:v>13</c:v>
                </c:pt>
                <c:pt idx="53" formatCode="General">
                  <c:v>13.25</c:v>
                </c:pt>
                <c:pt idx="54" formatCode="General">
                  <c:v>13.5</c:v>
                </c:pt>
                <c:pt idx="55" formatCode="General">
                  <c:v>13.75</c:v>
                </c:pt>
                <c:pt idx="56" formatCode="General">
                  <c:v>14</c:v>
                </c:pt>
              </c:numCache>
            </c:numRef>
          </c:xVal>
          <c:yVal>
            <c:numRef>
              <c:f>'Stofbrøkdiagram trihydron syre'!$D$2:$D$58</c:f>
              <c:numCache>
                <c:formatCode>0.0000</c:formatCode>
                <c:ptCount val="57"/>
                <c:pt idx="0">
                  <c:v>6.1658883597273958E-13</c:v>
                </c:pt>
                <c:pt idx="1">
                  <c:v>1.949809926685772E-12</c:v>
                </c:pt>
                <c:pt idx="2">
                  <c:v>6.165755040282565E-12</c:v>
                </c:pt>
                <c:pt idx="3">
                  <c:v>1.9497349580660115E-11</c:v>
                </c:pt>
                <c:pt idx="4">
                  <c:v>6.1653334848861469E-11</c:v>
                </c:pt>
                <c:pt idx="5">
                  <c:v>1.9494979241760696E-10</c:v>
                </c:pt>
                <c:pt idx="6">
                  <c:v>6.1640007866156242E-10</c:v>
                </c:pt>
                <c:pt idx="7">
                  <c:v>1.9487487340127291E-9</c:v>
                </c:pt>
                <c:pt idx="8">
                  <c:v>6.1597901904433991E-9</c:v>
                </c:pt>
                <c:pt idx="9">
                  <c:v>1.9463833483741364E-8</c:v>
                </c:pt>
                <c:pt idx="10">
                  <c:v>6.1465126599514047E-8</c:v>
                </c:pt>
                <c:pt idx="11">
                  <c:v>1.9389407565496884E-7</c:v>
                </c:pt>
                <c:pt idx="12">
                  <c:v>6.1048972815501616E-7</c:v>
                </c:pt>
                <c:pt idx="13">
                  <c:v>1.915773066316891E-6</c:v>
                </c:pt>
                <c:pt idx="14">
                  <c:v>5.9769067775119914E-6</c:v>
                </c:pt>
                <c:pt idx="15">
                  <c:v>1.8460003758534516E-5</c:v>
                </c:pt>
                <c:pt idx="16">
                  <c:v>5.6050949193302273E-5</c:v>
                </c:pt>
                <c:pt idx="17">
                  <c:v>1.6551839167218963E-4</c:v>
                </c:pt>
                <c:pt idx="18">
                  <c:v>4.6823680923353486E-4</c:v>
                </c:pt>
                <c:pt idx="19">
                  <c:v>1.2464716527205114E-3</c:v>
                </c:pt>
                <c:pt idx="20">
                  <c:v>3.0734994871027977E-3</c:v>
                </c:pt>
                <c:pt idx="21">
                  <c:v>6.9692616778326338E-3</c:v>
                </c:pt>
                <c:pt idx="22">
                  <c:v>1.4597636711174424E-2</c:v>
                </c:pt>
                <c:pt idx="23">
                  <c:v>2.8596815249209737E-2</c:v>
                </c:pt>
                <c:pt idx="24">
                  <c:v>5.3078806525480512E-2</c:v>
                </c:pt>
                <c:pt idx="25">
                  <c:v>9.4047101063628652E-2</c:v>
                </c:pt>
                <c:pt idx="26">
                  <c:v>0.15896241629742222</c:v>
                </c:pt>
                <c:pt idx="27">
                  <c:v>0.2541090575642253</c:v>
                </c:pt>
                <c:pt idx="28">
                  <c:v>0.3790708611686685</c:v>
                </c:pt>
                <c:pt idx="29">
                  <c:v>0.52160998030932926</c:v>
                </c:pt>
                <c:pt idx="30">
                  <c:v>0.66028987042130893</c:v>
                </c:pt>
                <c:pt idx="31">
                  <c:v>0.77584235748725872</c:v>
                </c:pt>
                <c:pt idx="32">
                  <c:v>0.86032370191930896</c:v>
                </c:pt>
                <c:pt idx="33">
                  <c:v>0.91636337470770812</c:v>
                </c:pt>
                <c:pt idx="34">
                  <c:v>0.95117252910247596</c:v>
                </c:pt>
                <c:pt idx="35">
                  <c:v>0.97191016556601295</c:v>
                </c:pt>
                <c:pt idx="36">
                  <c:v>0.98394233387600993</c:v>
                </c:pt>
                <c:pt idx="37">
                  <c:v>0.99078721541348391</c:v>
                </c:pt>
                <c:pt idx="38">
                  <c:v>0.99458448371971409</c:v>
                </c:pt>
                <c:pt idx="39">
                  <c:v>0.99656541292924827</c:v>
                </c:pt>
                <c:pt idx="40">
                  <c:v>0.99738502968253262</c:v>
                </c:pt>
                <c:pt idx="41">
                  <c:v>0.99731692289193397</c:v>
                </c:pt>
                <c:pt idx="42">
                  <c:v>0.99633831653583527</c:v>
                </c:pt>
                <c:pt idx="43">
                  <c:v>0.9941229272629406</c:v>
                </c:pt>
                <c:pt idx="44">
                  <c:v>0.98994004986394601</c:v>
                </c:pt>
                <c:pt idx="45">
                  <c:v>0.98243987436630265</c:v>
                </c:pt>
                <c:pt idx="46">
                  <c:v>0.96929838221222875</c:v>
                </c:pt>
                <c:pt idx="47">
                  <c:v>0.9467339343648844</c:v>
                </c:pt>
                <c:pt idx="48">
                  <c:v>0.90907750589794756</c:v>
                </c:pt>
                <c:pt idx="49">
                  <c:v>0.84901386873938089</c:v>
                </c:pt>
                <c:pt idx="50">
                  <c:v>0.75974396634454855</c:v>
                </c:pt>
                <c:pt idx="51">
                  <c:v>0.64006381826577885</c:v>
                </c:pt>
                <c:pt idx="52">
                  <c:v>0.49999959454780041</c:v>
                </c:pt>
                <c:pt idx="53">
                  <c:v>0.35993488204322532</c:v>
                </c:pt>
                <c:pt idx="54">
                  <c:v>0.24025304374889678</c:v>
                </c:pt>
                <c:pt idx="55">
                  <c:v>0.15097955063722374</c:v>
                </c:pt>
                <c:pt idx="56">
                  <c:v>9.0909089568751628E-2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A9B-4A5A-85EC-6A953F2A6B16}"/>
            </c:ext>
          </c:extLst>
        </c:ser>
        <c:ser>
          <c:idx val="3"/>
          <c:order val="3"/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'Stofbrøkdiagram trihydron syre'!$A$2:$A$58</c:f>
              <c:numCache>
                <c:formatCode>0.00</c:formatCode>
                <c:ptCount val="57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 formatCode="General">
                  <c:v>2.75</c:v>
                </c:pt>
                <c:pt idx="12" formatCode="General">
                  <c:v>3</c:v>
                </c:pt>
                <c:pt idx="13" formatCode="General">
                  <c:v>3.25</c:v>
                </c:pt>
                <c:pt idx="14" formatCode="General">
                  <c:v>3.5</c:v>
                </c:pt>
                <c:pt idx="15" formatCode="General">
                  <c:v>3.75</c:v>
                </c:pt>
                <c:pt idx="16" formatCode="General">
                  <c:v>4</c:v>
                </c:pt>
                <c:pt idx="17" formatCode="General">
                  <c:v>4.25</c:v>
                </c:pt>
                <c:pt idx="18" formatCode="General">
                  <c:v>4.5</c:v>
                </c:pt>
                <c:pt idx="19" formatCode="General">
                  <c:v>4.75</c:v>
                </c:pt>
                <c:pt idx="20" formatCode="General">
                  <c:v>5</c:v>
                </c:pt>
                <c:pt idx="21" formatCode="General">
                  <c:v>5.25</c:v>
                </c:pt>
                <c:pt idx="22" formatCode="General">
                  <c:v>5.5</c:v>
                </c:pt>
                <c:pt idx="23" formatCode="General">
                  <c:v>5.75</c:v>
                </c:pt>
                <c:pt idx="24" formatCode="General">
                  <c:v>6</c:v>
                </c:pt>
                <c:pt idx="25" formatCode="General">
                  <c:v>6.25</c:v>
                </c:pt>
                <c:pt idx="26" formatCode="General">
                  <c:v>6.5</c:v>
                </c:pt>
                <c:pt idx="27" formatCode="General">
                  <c:v>6.75</c:v>
                </c:pt>
                <c:pt idx="28" formatCode="General">
                  <c:v>7</c:v>
                </c:pt>
                <c:pt idx="29" formatCode="General">
                  <c:v>7.25</c:v>
                </c:pt>
                <c:pt idx="30" formatCode="General">
                  <c:v>7.5</c:v>
                </c:pt>
                <c:pt idx="31" formatCode="General">
                  <c:v>7.75</c:v>
                </c:pt>
                <c:pt idx="32" formatCode="General">
                  <c:v>8</c:v>
                </c:pt>
                <c:pt idx="33" formatCode="General">
                  <c:v>8.25</c:v>
                </c:pt>
                <c:pt idx="34" formatCode="General">
                  <c:v>8.5</c:v>
                </c:pt>
                <c:pt idx="35" formatCode="General">
                  <c:v>8.75</c:v>
                </c:pt>
                <c:pt idx="36" formatCode="General">
                  <c:v>9</c:v>
                </c:pt>
                <c:pt idx="37" formatCode="General">
                  <c:v>9.25</c:v>
                </c:pt>
                <c:pt idx="38" formatCode="General">
                  <c:v>9.5</c:v>
                </c:pt>
                <c:pt idx="39" formatCode="General">
                  <c:v>9.75</c:v>
                </c:pt>
                <c:pt idx="40" formatCode="General">
                  <c:v>10</c:v>
                </c:pt>
                <c:pt idx="41" formatCode="General">
                  <c:v>10.25</c:v>
                </c:pt>
                <c:pt idx="42" formatCode="General">
                  <c:v>10.5</c:v>
                </c:pt>
                <c:pt idx="43" formatCode="General">
                  <c:v>10.75</c:v>
                </c:pt>
                <c:pt idx="44" formatCode="General">
                  <c:v>11</c:v>
                </c:pt>
                <c:pt idx="45" formatCode="General">
                  <c:v>11.25</c:v>
                </c:pt>
                <c:pt idx="46" formatCode="General">
                  <c:v>11.5</c:v>
                </c:pt>
                <c:pt idx="47" formatCode="General">
                  <c:v>11.75</c:v>
                </c:pt>
                <c:pt idx="48" formatCode="General">
                  <c:v>12</c:v>
                </c:pt>
                <c:pt idx="49" formatCode="General">
                  <c:v>12.25</c:v>
                </c:pt>
                <c:pt idx="50" formatCode="General">
                  <c:v>12.5</c:v>
                </c:pt>
                <c:pt idx="51" formatCode="General">
                  <c:v>12.75</c:v>
                </c:pt>
                <c:pt idx="52" formatCode="General">
                  <c:v>13</c:v>
                </c:pt>
                <c:pt idx="53" formatCode="General">
                  <c:v>13.25</c:v>
                </c:pt>
                <c:pt idx="54" formatCode="General">
                  <c:v>13.5</c:v>
                </c:pt>
                <c:pt idx="55" formatCode="General">
                  <c:v>13.75</c:v>
                </c:pt>
                <c:pt idx="56" formatCode="General">
                  <c:v>14</c:v>
                </c:pt>
              </c:numCache>
            </c:numRef>
          </c:xVal>
          <c:yVal>
            <c:numRef>
              <c:f>'Stofbrøkdiagram trihydron syre'!$E$2:$E$58</c:f>
              <c:numCache>
                <c:formatCode>0.0000</c:formatCode>
                <c:ptCount val="57"/>
                <c:pt idx="0">
                  <c:v>6.165888359727373E-26</c:v>
                </c:pt>
                <c:pt idx="1">
                  <c:v>3.4673068461148009E-25</c:v>
                </c:pt>
                <c:pt idx="2">
                  <c:v>1.9497829421956045E-24</c:v>
                </c:pt>
                <c:pt idx="3">
                  <c:v>1.0964165400887865E-23</c:v>
                </c:pt>
                <c:pt idx="4">
                  <c:v>6.1653334848861315E-23</c:v>
                </c:pt>
                <c:pt idx="5">
                  <c:v>3.4667520184759092E-22</c:v>
                </c:pt>
                <c:pt idx="6">
                  <c:v>1.949228198477483E-21</c:v>
                </c:pt>
                <c:pt idx="7">
                  <c:v>1.0958619455477303E-20</c:v>
                </c:pt>
                <c:pt idx="8">
                  <c:v>6.1597901904433685E-20</c:v>
                </c:pt>
                <c:pt idx="9">
                  <c:v>3.4612134324563165E-19</c:v>
                </c:pt>
                <c:pt idx="10">
                  <c:v>1.9436979672506322E-18</c:v>
                </c:pt>
                <c:pt idx="11">
                  <c:v>1.0903465145037226E-17</c:v>
                </c:pt>
                <c:pt idx="12">
                  <c:v>6.1048972815501173E-17</c:v>
                </c:pt>
                <c:pt idx="13">
                  <c:v>3.4067797981384319E-16</c:v>
                </c:pt>
                <c:pt idx="14">
                  <c:v>1.8900638779435018E-15</c:v>
                </c:pt>
                <c:pt idx="15">
                  <c:v>1.0380822976593119E-14</c:v>
                </c:pt>
                <c:pt idx="16">
                  <c:v>5.6050949193302007E-14</c:v>
                </c:pt>
                <c:pt idx="17">
                  <c:v>2.9433794789341116E-13</c:v>
                </c:pt>
                <c:pt idx="18">
                  <c:v>1.480694801507723E-12</c:v>
                </c:pt>
                <c:pt idx="19">
                  <c:v>7.0094252100305355E-12</c:v>
                </c:pt>
                <c:pt idx="20">
                  <c:v>3.0734994871027816E-11</c:v>
                </c:pt>
                <c:pt idx="21">
                  <c:v>1.2393294544863024E-10</c:v>
                </c:pt>
                <c:pt idx="22">
                  <c:v>4.6161780463000423E-10</c:v>
                </c:pt>
                <c:pt idx="23">
                  <c:v>1.6081170983464156E-9</c:v>
                </c:pt>
                <c:pt idx="24">
                  <c:v>5.3078806525480392E-9</c:v>
                </c:pt>
                <c:pt idx="25">
                  <c:v>1.6724202339530043E-8</c:v>
                </c:pt>
                <c:pt idx="26">
                  <c:v>5.0268329786372378E-8</c:v>
                </c:pt>
                <c:pt idx="27">
                  <c:v>1.4289602417353674E-7</c:v>
                </c:pt>
                <c:pt idx="28">
                  <c:v>3.7907086116866741E-7</c:v>
                </c:pt>
                <c:pt idx="29">
                  <c:v>9.2756828805488559E-7</c:v>
                </c:pt>
                <c:pt idx="30">
                  <c:v>2.0880199064687719E-6</c:v>
                </c:pt>
                <c:pt idx="31">
                  <c:v>4.3628821944818827E-6</c:v>
                </c:pt>
                <c:pt idx="32">
                  <c:v>8.6032370191930606E-6</c:v>
                </c:pt>
                <c:pt idx="33">
                  <c:v>1.6295501213564937E-5</c:v>
                </c:pt>
                <c:pt idx="34">
                  <c:v>3.0078716397466102E-5</c:v>
                </c:pt>
                <c:pt idx="35">
                  <c:v>5.4654525047036172E-5</c:v>
                </c:pt>
                <c:pt idx="36">
                  <c:v>9.8394233387600648E-5</c:v>
                </c:pt>
                <c:pt idx="37">
                  <c:v>1.7618965048995914E-4</c:v>
                </c:pt>
                <c:pt idx="38">
                  <c:v>3.1451522940169465E-4</c:v>
                </c:pt>
                <c:pt idx="39">
                  <c:v>5.6040991494549946E-4</c:v>
                </c:pt>
                <c:pt idx="40">
                  <c:v>9.9738502968253111E-4</c:v>
                </c:pt>
                <c:pt idx="41">
                  <c:v>1.7735081492621014E-3</c:v>
                </c:pt>
                <c:pt idx="42">
                  <c:v>3.1506984003510344E-3</c:v>
                </c:pt>
                <c:pt idx="43">
                  <c:v>5.5903640431915116E-3</c:v>
                </c:pt>
                <c:pt idx="44">
                  <c:v>9.8994004986394726E-3</c:v>
                </c:pt>
                <c:pt idx="45">
                  <c:v>1.7470526001868204E-2</c:v>
                </c:pt>
                <c:pt idx="46">
                  <c:v>3.0651906201070823E-2</c:v>
                </c:pt>
                <c:pt idx="47">
                  <c:v>5.3238761525342279E-2</c:v>
                </c:pt>
                <c:pt idx="48">
                  <c:v>9.0907750589794667E-2</c:v>
                </c:pt>
                <c:pt idx="49">
                  <c:v>0.150978388161673</c:v>
                </c:pt>
                <c:pt idx="50">
                  <c:v>0.24025213722190772</c:v>
                </c:pt>
                <c:pt idx="51">
                  <c:v>0.35993433576997241</c:v>
                </c:pt>
                <c:pt idx="52">
                  <c:v>0.49999959454780041</c:v>
                </c:pt>
                <c:pt idx="53">
                  <c:v>0.640064789692259</c:v>
                </c:pt>
                <c:pt idx="54">
                  <c:v>0.75974683303459434</c:v>
                </c:pt>
                <c:pt idx="55">
                  <c:v>0.84902040581979799</c:v>
                </c:pt>
                <c:pt idx="56">
                  <c:v>0.90909089568752033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AC4-4DCE-B371-EB415C7B3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9819800"/>
        <c:axId val="219820128"/>
      </c:scatterChart>
      <c:valAx>
        <c:axId val="219819800"/>
        <c:scaling>
          <c:orientation val="minMax"/>
          <c:max val="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219820128"/>
        <c:crosses val="autoZero"/>
        <c:crossBetween val="midCat"/>
      </c:valAx>
      <c:valAx>
        <c:axId val="2198201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Relativ stofbrøk</a:t>
                </a:r>
              </a:p>
            </c:rich>
          </c:tx>
          <c:layout>
            <c:manualLayout>
              <c:xMode val="edge"/>
              <c:yMode val="edge"/>
              <c:x val="0"/>
              <c:y val="0.43627502622451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2198198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123430</xdr:colOff>
      <xdr:row>4</xdr:row>
      <xdr:rowOff>129387</xdr:rowOff>
    </xdr:from>
    <xdr:to>
      <xdr:col>14</xdr:col>
      <xdr:colOff>415790</xdr:colOff>
      <xdr:row>24</xdr:row>
      <xdr:rowOff>12560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706C89CF-1BE1-40AA-9AC0-A8E2C1854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123430</xdr:colOff>
      <xdr:row>4</xdr:row>
      <xdr:rowOff>129387</xdr:rowOff>
    </xdr:from>
    <xdr:to>
      <xdr:col>14</xdr:col>
      <xdr:colOff>415790</xdr:colOff>
      <xdr:row>24</xdr:row>
      <xdr:rowOff>12560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351117</xdr:colOff>
      <xdr:row>1</xdr:row>
      <xdr:rowOff>149412</xdr:rowOff>
    </xdr:from>
    <xdr:to>
      <xdr:col>17</xdr:col>
      <xdr:colOff>492123</xdr:colOff>
      <xdr:row>26</xdr:row>
      <xdr:rowOff>2243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392103</xdr:colOff>
      <xdr:row>6</xdr:row>
      <xdr:rowOff>88515</xdr:rowOff>
    </xdr:from>
    <xdr:to>
      <xdr:col>20</xdr:col>
      <xdr:colOff>242878</xdr:colOff>
      <xdr:row>31</xdr:row>
      <xdr:rowOff>59193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EADB5FD2-0819-45A1-A784-040D67C5D6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510614</xdr:colOff>
      <xdr:row>3</xdr:row>
      <xdr:rowOff>76387</xdr:rowOff>
    </xdr:from>
    <xdr:to>
      <xdr:col>19</xdr:col>
      <xdr:colOff>338978</xdr:colOff>
      <xdr:row>28</xdr:row>
      <xdr:rowOff>47066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40658</xdr:colOff>
      <xdr:row>4</xdr:row>
      <xdr:rowOff>81155</xdr:rowOff>
    </xdr:from>
    <xdr:to>
      <xdr:col>20</xdr:col>
      <xdr:colOff>212194</xdr:colOff>
      <xdr:row>35</xdr:row>
      <xdr:rowOff>17074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A7B5A2F-D40B-4CB4-A1A4-EA3A9D9AD5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65054-F6F7-498F-B18C-F2717F684505}">
  <dimension ref="G7:G11"/>
  <sheetViews>
    <sheetView tabSelected="1" topLeftCell="B1" workbookViewId="0">
      <selection activeCell="D20" sqref="D20"/>
    </sheetView>
  </sheetViews>
  <sheetFormatPr defaultRowHeight="14.5" x14ac:dyDescent="0.35"/>
  <sheetData>
    <row r="7" spans="7:7" x14ac:dyDescent="0.35">
      <c r="G7" t="s">
        <v>18</v>
      </c>
    </row>
    <row r="9" spans="7:7" ht="16.5" x14ac:dyDescent="0.45">
      <c r="G9" t="s">
        <v>20</v>
      </c>
    </row>
    <row r="11" spans="7:7" x14ac:dyDescent="0.35">
      <c r="G11" t="s">
        <v>19</v>
      </c>
    </row>
  </sheetData>
  <sheetProtection algorithmName="SHA-512" hashValue="GpD1p2xoWLRGsijWREAFZtlSzrOnENPWTrObltsH8p9iF4hd1DMDDDqmo2qQ4+DzqxitQx9Lqi4eh5+ZS4fbtQ==" saltValue="zXcrYyJ6l6rYXphbUab2M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49582-433E-48F6-8B8C-15B8DA4DF8F5}">
  <dimension ref="A1:E58"/>
  <sheetViews>
    <sheetView zoomScale="91" zoomScaleNormal="170" workbookViewId="0">
      <selection activeCell="F12" sqref="F12"/>
    </sheetView>
  </sheetViews>
  <sheetFormatPr defaultColWidth="9.08984375" defaultRowHeight="14.5" x14ac:dyDescent="0.35"/>
  <cols>
    <col min="2" max="2" width="12.6328125" style="2" customWidth="1"/>
    <col min="3" max="3" width="12.6328125" customWidth="1"/>
    <col min="5" max="16384" width="9.08984375" style="1"/>
  </cols>
  <sheetData>
    <row r="1" spans="1:5" ht="16.5" x14ac:dyDescent="0.45">
      <c r="A1" t="s">
        <v>0</v>
      </c>
      <c r="B1" s="2" t="s">
        <v>16</v>
      </c>
      <c r="D1" t="s">
        <v>1</v>
      </c>
      <c r="E1" s="4">
        <v>7.8</v>
      </c>
    </row>
    <row r="2" spans="1:5" x14ac:dyDescent="0.35">
      <c r="A2" s="3">
        <v>0</v>
      </c>
      <c r="B2" s="2">
        <f>1/(1+10^(A2-$E$1))</f>
        <v>0.99999998415106828</v>
      </c>
      <c r="C2" s="2"/>
    </row>
    <row r="3" spans="1:5" x14ac:dyDescent="0.35">
      <c r="A3" s="3">
        <v>0.25</v>
      </c>
      <c r="B3" s="2">
        <f t="shared" ref="B3:B58" si="0">1/(1+10^(A3-$E$1))</f>
        <v>0.99999997181617151</v>
      </c>
      <c r="C3" s="2"/>
    </row>
    <row r="4" spans="1:5" x14ac:dyDescent="0.35">
      <c r="A4" s="3">
        <v>0.5</v>
      </c>
      <c r="B4" s="2">
        <f t="shared" si="0"/>
        <v>0.99999994988127916</v>
      </c>
      <c r="C4" s="2"/>
    </row>
    <row r="5" spans="1:5" x14ac:dyDescent="0.35">
      <c r="A5" s="3">
        <v>0.75</v>
      </c>
      <c r="B5" s="2">
        <f t="shared" si="0"/>
        <v>0.99999991087491424</v>
      </c>
      <c r="C5" s="2"/>
    </row>
    <row r="6" spans="1:5" x14ac:dyDescent="0.35">
      <c r="A6" s="3">
        <v>1</v>
      </c>
      <c r="B6" s="2">
        <f t="shared" si="0"/>
        <v>0.99999984151070587</v>
      </c>
      <c r="C6" s="2"/>
    </row>
    <row r="7" spans="1:5" x14ac:dyDescent="0.35">
      <c r="A7" s="3">
        <v>1.25</v>
      </c>
      <c r="B7" s="2">
        <f t="shared" si="0"/>
        <v>0.99999971816178623</v>
      </c>
      <c r="C7" s="2"/>
    </row>
    <row r="8" spans="1:5" x14ac:dyDescent="0.35">
      <c r="A8" s="3">
        <v>1.5</v>
      </c>
      <c r="B8" s="2">
        <f t="shared" si="0"/>
        <v>0.99999949881301753</v>
      </c>
      <c r="C8" s="2"/>
    </row>
    <row r="9" spans="1:5" x14ac:dyDescent="0.35">
      <c r="A9" s="3">
        <v>1.75</v>
      </c>
      <c r="B9" s="2">
        <f t="shared" si="0"/>
        <v>0.9999991087498562</v>
      </c>
      <c r="C9" s="2"/>
    </row>
    <row r="10" spans="1:5" x14ac:dyDescent="0.35">
      <c r="A10" s="3">
        <v>2</v>
      </c>
      <c r="B10" s="2">
        <f t="shared" si="0"/>
        <v>0.99999841510931942</v>
      </c>
      <c r="C10" s="2"/>
    </row>
    <row r="11" spans="1:5" x14ac:dyDescent="0.35">
      <c r="A11" s="3">
        <v>2.25</v>
      </c>
      <c r="B11" s="2">
        <f t="shared" si="0"/>
        <v>0.99999718162501205</v>
      </c>
      <c r="C11" s="2"/>
    </row>
    <row r="12" spans="1:5" x14ac:dyDescent="0.35">
      <c r="A12" s="3">
        <v>2.5</v>
      </c>
      <c r="B12" s="2">
        <f t="shared" si="0"/>
        <v>0.99999498815278243</v>
      </c>
      <c r="C12" s="2"/>
    </row>
    <row r="13" spans="1:5" x14ac:dyDescent="0.35">
      <c r="A13">
        <v>2.75</v>
      </c>
      <c r="B13" s="2">
        <f t="shared" si="0"/>
        <v>0.99999108757005073</v>
      </c>
      <c r="C13" s="2"/>
    </row>
    <row r="14" spans="1:5" x14ac:dyDescent="0.35">
      <c r="A14">
        <v>3</v>
      </c>
      <c r="B14" s="2">
        <f t="shared" si="0"/>
        <v>0.99998415131926</v>
      </c>
      <c r="C14" s="2"/>
    </row>
    <row r="15" spans="1:5" x14ac:dyDescent="0.35">
      <c r="A15">
        <v>3.25</v>
      </c>
      <c r="B15" s="2">
        <f t="shared" si="0"/>
        <v>0.99997181696499327</v>
      </c>
      <c r="C15" s="2"/>
    </row>
    <row r="16" spans="1:5" x14ac:dyDescent="0.35">
      <c r="A16">
        <v>3.5</v>
      </c>
      <c r="B16" s="2">
        <f t="shared" si="0"/>
        <v>0.99994988378839778</v>
      </c>
      <c r="C16" s="2"/>
    </row>
    <row r="17" spans="1:3" x14ac:dyDescent="0.35">
      <c r="A17">
        <v>3.75</v>
      </c>
      <c r="B17" s="2">
        <f t="shared" si="0"/>
        <v>0.99991088284876117</v>
      </c>
      <c r="C17" s="2"/>
    </row>
    <row r="18" spans="1:3" x14ac:dyDescent="0.35">
      <c r="A18">
        <v>4</v>
      </c>
      <c r="B18" s="2">
        <f t="shared" si="0"/>
        <v>0.99984153579563773</v>
      </c>
      <c r="C18" s="2"/>
    </row>
    <row r="19" spans="1:3" x14ac:dyDescent="0.35">
      <c r="A19">
        <v>4.25</v>
      </c>
      <c r="B19" s="2">
        <f t="shared" si="0"/>
        <v>0.99971824111731611</v>
      </c>
      <c r="C19" s="2"/>
    </row>
    <row r="20" spans="1:3" x14ac:dyDescent="0.35">
      <c r="A20">
        <v>4.5</v>
      </c>
      <c r="B20" s="2">
        <f t="shared" si="0"/>
        <v>0.9994990638291863</v>
      </c>
      <c r="C20" s="2"/>
    </row>
    <row r="21" spans="1:3" x14ac:dyDescent="0.35">
      <c r="A21">
        <v>4.75</v>
      </c>
      <c r="B21" s="2">
        <f t="shared" si="0"/>
        <v>0.99910954268278551</v>
      </c>
      <c r="C21" s="2"/>
    </row>
    <row r="22" spans="1:3" x14ac:dyDescent="0.35">
      <c r="A22">
        <v>5</v>
      </c>
      <c r="B22" s="2">
        <f t="shared" si="0"/>
        <v>0.99841761471919821</v>
      </c>
      <c r="C22" s="2"/>
    </row>
    <row r="23" spans="1:3" x14ac:dyDescent="0.35">
      <c r="A23">
        <v>5.25</v>
      </c>
      <c r="B23" s="2">
        <f t="shared" si="0"/>
        <v>0.99718953802678978</v>
      </c>
      <c r="C23" s="2"/>
    </row>
    <row r="24" spans="1:3" x14ac:dyDescent="0.35">
      <c r="A24">
        <v>5.5</v>
      </c>
      <c r="B24" s="2">
        <f t="shared" si="0"/>
        <v>0.99501312126331209</v>
      </c>
      <c r="C24" s="2"/>
    </row>
    <row r="25" spans="1:3" x14ac:dyDescent="0.35">
      <c r="A25">
        <v>5.75</v>
      </c>
      <c r="B25" s="2">
        <f t="shared" si="0"/>
        <v>0.99116622175018676</v>
      </c>
      <c r="C25" s="2"/>
    </row>
    <row r="26" spans="1:3" x14ac:dyDescent="0.35">
      <c r="A26">
        <v>6</v>
      </c>
      <c r="B26" s="2">
        <f t="shared" si="0"/>
        <v>0.98439833775817043</v>
      </c>
      <c r="C26" s="2"/>
    </row>
    <row r="27" spans="1:3" x14ac:dyDescent="0.35">
      <c r="A27">
        <v>6.25</v>
      </c>
      <c r="B27" s="2">
        <f t="shared" si="0"/>
        <v>0.97258872537269336</v>
      </c>
      <c r="C27" s="2"/>
    </row>
    <row r="28" spans="1:3" x14ac:dyDescent="0.35">
      <c r="A28">
        <v>6.5</v>
      </c>
      <c r="B28" s="2">
        <f t="shared" si="0"/>
        <v>0.95227327896579617</v>
      </c>
      <c r="C28" s="2"/>
    </row>
    <row r="29" spans="1:3" x14ac:dyDescent="0.35">
      <c r="A29">
        <v>6.75</v>
      </c>
      <c r="B29" s="2">
        <f t="shared" si="0"/>
        <v>0.91816817524484806</v>
      </c>
      <c r="C29" s="2"/>
    </row>
    <row r="30" spans="1:3" x14ac:dyDescent="0.35">
      <c r="A30">
        <v>7</v>
      </c>
      <c r="B30" s="2">
        <f t="shared" si="0"/>
        <v>0.86319311139678989</v>
      </c>
      <c r="C30" s="2"/>
    </row>
    <row r="31" spans="1:3" x14ac:dyDescent="0.35">
      <c r="A31">
        <v>7.25</v>
      </c>
      <c r="B31" s="2">
        <f t="shared" si="0"/>
        <v>0.78012960399315845</v>
      </c>
      <c r="C31" s="2"/>
    </row>
    <row r="32" spans="1:3" x14ac:dyDescent="0.35">
      <c r="A32">
        <v>7.5</v>
      </c>
      <c r="B32" s="2">
        <f t="shared" si="0"/>
        <v>0.66613942458312203</v>
      </c>
      <c r="C32" s="2"/>
    </row>
    <row r="33" spans="1:3" x14ac:dyDescent="0.35">
      <c r="A33">
        <v>7.75</v>
      </c>
      <c r="B33" s="2">
        <f t="shared" si="0"/>
        <v>0.52875056389226849</v>
      </c>
      <c r="C33" s="2"/>
    </row>
    <row r="34" spans="1:3" x14ac:dyDescent="0.35">
      <c r="A34">
        <v>8</v>
      </c>
      <c r="B34" s="2">
        <f t="shared" si="0"/>
        <v>0.38686317984685686</v>
      </c>
      <c r="C34" s="2"/>
    </row>
    <row r="35" spans="1:3" x14ac:dyDescent="0.35">
      <c r="A35">
        <v>8.25</v>
      </c>
      <c r="B35" s="2">
        <f t="shared" si="0"/>
        <v>0.26189096745958124</v>
      </c>
      <c r="C35" s="2"/>
    </row>
    <row r="36" spans="1:3" x14ac:dyDescent="0.35">
      <c r="A36">
        <v>8.5</v>
      </c>
      <c r="B36" s="2">
        <f t="shared" si="0"/>
        <v>0.1663375308165618</v>
      </c>
      <c r="C36" s="2"/>
    </row>
    <row r="37" spans="1:3" x14ac:dyDescent="0.35">
      <c r="A37">
        <v>8.75</v>
      </c>
      <c r="B37" s="2">
        <f t="shared" si="0"/>
        <v>0.10088262835672326</v>
      </c>
      <c r="C37" s="2"/>
    </row>
    <row r="38" spans="1:3" x14ac:dyDescent="0.35">
      <c r="A38">
        <v>9</v>
      </c>
      <c r="B38" s="2">
        <f t="shared" si="0"/>
        <v>5.9350943102767569E-2</v>
      </c>
      <c r="C38" s="2"/>
    </row>
    <row r="39" spans="1:3" x14ac:dyDescent="0.35">
      <c r="A39">
        <v>9.25</v>
      </c>
      <c r="B39" s="2">
        <f t="shared" si="0"/>
        <v>3.4265551284824954E-2</v>
      </c>
      <c r="C39" s="2"/>
    </row>
    <row r="40" spans="1:3" x14ac:dyDescent="0.35">
      <c r="A40">
        <v>9.5</v>
      </c>
      <c r="B40" s="2">
        <f t="shared" si="0"/>
        <v>1.9562303872579508E-2</v>
      </c>
      <c r="C40" s="2"/>
    </row>
    <row r="41" spans="1:3" x14ac:dyDescent="0.35">
      <c r="A41">
        <v>9.75</v>
      </c>
      <c r="B41" s="2">
        <f t="shared" si="0"/>
        <v>1.1095688866307723E-2</v>
      </c>
      <c r="C41" s="2"/>
    </row>
    <row r="42" spans="1:3" x14ac:dyDescent="0.35">
      <c r="A42">
        <v>10</v>
      </c>
      <c r="B42" s="2">
        <f t="shared" si="0"/>
        <v>6.2700123414338336E-3</v>
      </c>
      <c r="C42" s="2"/>
    </row>
    <row r="43" spans="1:3" x14ac:dyDescent="0.35">
      <c r="A43">
        <v>10.25</v>
      </c>
      <c r="B43" s="2">
        <f t="shared" si="0"/>
        <v>3.53558914864806E-3</v>
      </c>
      <c r="C43" s="2"/>
    </row>
    <row r="44" spans="1:3" x14ac:dyDescent="0.35">
      <c r="A44">
        <v>10.5</v>
      </c>
      <c r="B44" s="2">
        <f t="shared" si="0"/>
        <v>1.991289170728318E-3</v>
      </c>
      <c r="C44" s="2"/>
    </row>
    <row r="45" spans="1:3" x14ac:dyDescent="0.35">
      <c r="A45">
        <v>10.75</v>
      </c>
      <c r="B45" s="2">
        <f t="shared" si="0"/>
        <v>1.1207609398445958E-3</v>
      </c>
      <c r="C45" s="2"/>
    </row>
    <row r="46" spans="1:3" x14ac:dyDescent="0.35">
      <c r="A46">
        <v>11</v>
      </c>
      <c r="B46" s="2">
        <f t="shared" si="0"/>
        <v>6.3055948833989266E-4</v>
      </c>
      <c r="C46" s="2"/>
    </row>
    <row r="47" spans="1:3" x14ac:dyDescent="0.35">
      <c r="A47">
        <v>11.25</v>
      </c>
      <c r="B47" s="2">
        <f t="shared" si="0"/>
        <v>3.5468754134491167E-4</v>
      </c>
      <c r="C47" s="2"/>
    </row>
    <row r="48" spans="1:3" x14ac:dyDescent="0.35">
      <c r="A48">
        <v>11.5</v>
      </c>
      <c r="B48" s="2">
        <f t="shared" si="0"/>
        <v>1.9948642872153E-4</v>
      </c>
      <c r="C48" s="2"/>
    </row>
    <row r="49" spans="1:3" x14ac:dyDescent="0.35">
      <c r="A49">
        <v>11.75</v>
      </c>
      <c r="B49" s="2">
        <f t="shared" si="0"/>
        <v>1.1218925758845731E-4</v>
      </c>
      <c r="C49" s="2"/>
    </row>
    <row r="50" spans="1:3" x14ac:dyDescent="0.35">
      <c r="A50">
        <v>12</v>
      </c>
      <c r="B50" s="2">
        <f t="shared" si="0"/>
        <v>6.3091753627486543E-5</v>
      </c>
      <c r="C50" s="2"/>
    </row>
    <row r="51" spans="1:3" x14ac:dyDescent="0.35">
      <c r="A51">
        <v>12.25</v>
      </c>
      <c r="B51" s="2">
        <f t="shared" si="0"/>
        <v>3.5480080042612457E-5</v>
      </c>
      <c r="C51" s="2"/>
    </row>
    <row r="52" spans="1:3" x14ac:dyDescent="0.35">
      <c r="A52">
        <v>12.5</v>
      </c>
      <c r="B52" s="2">
        <f t="shared" si="0"/>
        <v>1.9952225050461341E-5</v>
      </c>
      <c r="C52" s="2"/>
    </row>
    <row r="53" spans="1:3" x14ac:dyDescent="0.35">
      <c r="A53">
        <v>12.75</v>
      </c>
      <c r="B53" s="2">
        <f t="shared" si="0"/>
        <v>1.1220058651890969E-5</v>
      </c>
      <c r="C53" s="2"/>
    </row>
    <row r="54" spans="1:3" x14ac:dyDescent="0.35">
      <c r="A54">
        <v>13</v>
      </c>
      <c r="B54" s="2">
        <f t="shared" si="0"/>
        <v>6.3095336343360528E-6</v>
      </c>
      <c r="C54" s="2"/>
    </row>
    <row r="55" spans="1:3" x14ac:dyDescent="0.35">
      <c r="A55">
        <v>13.25</v>
      </c>
      <c r="B55" s="2">
        <f t="shared" si="0"/>
        <v>3.5481213031263005E-6</v>
      </c>
      <c r="C55" s="2"/>
    </row>
    <row r="56" spans="1:3" x14ac:dyDescent="0.35">
      <c r="A56">
        <v>13.5</v>
      </c>
      <c r="B56" s="2">
        <f t="shared" si="0"/>
        <v>1.9952583339051124E-6</v>
      </c>
      <c r="C56" s="2"/>
    </row>
    <row r="57" spans="1:3" x14ac:dyDescent="0.35">
      <c r="A57">
        <v>13.75</v>
      </c>
      <c r="B57" s="2">
        <f t="shared" si="0"/>
        <v>1.1220171953779622E-6</v>
      </c>
      <c r="C57" s="2"/>
    </row>
    <row r="58" spans="1:3" x14ac:dyDescent="0.35">
      <c r="A58">
        <v>14</v>
      </c>
      <c r="B58" s="2">
        <f t="shared" si="0"/>
        <v>6.309569463732732E-7</v>
      </c>
      <c r="C58" s="2"/>
    </row>
  </sheetData>
  <sheetProtection algorithmName="SHA-512" hashValue="0/+PWbyyNrh71sLfL1Q9+f9HWcnd9Wa4NGnw462nWXescxodOA8yiMaKNNFsnpFUr/sDBYDP/ZNA4OPaa4UyIQ==" saltValue="ot/M2NFqqWcQsKFUV6ikOg==" spinCount="100000" sheet="1" objects="1" scenarios="1"/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8"/>
  <sheetViews>
    <sheetView zoomScale="91" zoomScaleNormal="170" workbookViewId="0">
      <selection activeCell="I29" sqref="I29"/>
    </sheetView>
  </sheetViews>
  <sheetFormatPr defaultColWidth="9.08984375" defaultRowHeight="14.5" x14ac:dyDescent="0.35"/>
  <cols>
    <col min="2" max="2" width="12.6328125" style="2" customWidth="1"/>
    <col min="3" max="3" width="12.6328125" customWidth="1"/>
    <col min="5" max="16384" width="9.08984375" style="1"/>
  </cols>
  <sheetData>
    <row r="1" spans="1:5" ht="16.5" x14ac:dyDescent="0.45">
      <c r="A1" t="s">
        <v>0</v>
      </c>
      <c r="B1" s="2" t="s">
        <v>16</v>
      </c>
      <c r="C1" t="s">
        <v>17</v>
      </c>
      <c r="D1" t="s">
        <v>1</v>
      </c>
      <c r="E1" s="4">
        <v>4.2</v>
      </c>
    </row>
    <row r="2" spans="1:5" x14ac:dyDescent="0.35">
      <c r="A2" s="3">
        <v>0</v>
      </c>
      <c r="B2" s="2">
        <f>1/(1+10^(A2-$E$1))</f>
        <v>0.99993690824637249</v>
      </c>
      <c r="C2" s="2">
        <f>1-B2</f>
        <v>6.3091753627508851E-5</v>
      </c>
    </row>
    <row r="3" spans="1:5" x14ac:dyDescent="0.35">
      <c r="A3" s="3">
        <v>0.25</v>
      </c>
      <c r="B3" s="2">
        <f t="shared" ref="B3:B58" si="0">1/(1+10^(A3-$E$1))</f>
        <v>0.99988781074241151</v>
      </c>
      <c r="C3" s="2">
        <f t="shared" ref="C3:C58" si="1">1-B3</f>
        <v>1.1218925758849085E-4</v>
      </c>
    </row>
    <row r="4" spans="1:5" x14ac:dyDescent="0.35">
      <c r="A4" s="3">
        <v>0.5</v>
      </c>
      <c r="B4" s="2">
        <f t="shared" si="0"/>
        <v>0.99980051357127853</v>
      </c>
      <c r="C4" s="2">
        <f t="shared" si="1"/>
        <v>1.9948642872147371E-4</v>
      </c>
    </row>
    <row r="5" spans="1:5" x14ac:dyDescent="0.35">
      <c r="A5" s="3">
        <v>0.75</v>
      </c>
      <c r="B5" s="2">
        <f t="shared" si="0"/>
        <v>0.99964531245865518</v>
      </c>
      <c r="C5" s="2">
        <f t="shared" si="1"/>
        <v>3.546875413448225E-4</v>
      </c>
    </row>
    <row r="6" spans="1:5" x14ac:dyDescent="0.35">
      <c r="A6" s="3">
        <v>1</v>
      </c>
      <c r="B6" s="2">
        <f t="shared" si="0"/>
        <v>0.99936944051165999</v>
      </c>
      <c r="C6" s="2">
        <f t="shared" si="1"/>
        <v>6.3055948834001008E-4</v>
      </c>
    </row>
    <row r="7" spans="1:5" x14ac:dyDescent="0.35">
      <c r="A7" s="3">
        <v>1.25</v>
      </c>
      <c r="B7" s="2">
        <f t="shared" si="0"/>
        <v>0.99887923906015541</v>
      </c>
      <c r="C7" s="2">
        <f t="shared" si="1"/>
        <v>1.1207609398445895E-3</v>
      </c>
    </row>
    <row r="8" spans="1:5" x14ac:dyDescent="0.35">
      <c r="A8" s="3">
        <v>1.5</v>
      </c>
      <c r="B8" s="2">
        <f t="shared" si="0"/>
        <v>0.99800871082927178</v>
      </c>
      <c r="C8" s="2">
        <f t="shared" si="1"/>
        <v>1.9912891707282165E-3</v>
      </c>
    </row>
    <row r="9" spans="1:5" x14ac:dyDescent="0.35">
      <c r="A9" s="3">
        <v>1.75</v>
      </c>
      <c r="B9" s="2">
        <f t="shared" si="0"/>
        <v>0.99646441085135196</v>
      </c>
      <c r="C9" s="2">
        <f t="shared" si="1"/>
        <v>3.535589148648044E-3</v>
      </c>
    </row>
    <row r="10" spans="1:5" x14ac:dyDescent="0.35">
      <c r="A10" s="3">
        <v>2</v>
      </c>
      <c r="B10" s="2">
        <f t="shared" si="0"/>
        <v>0.99372998765856613</v>
      </c>
      <c r="C10" s="2">
        <f t="shared" si="1"/>
        <v>6.2700123414338726E-3</v>
      </c>
    </row>
    <row r="11" spans="1:5" x14ac:dyDescent="0.35">
      <c r="A11" s="3">
        <v>2.25</v>
      </c>
      <c r="B11" s="2">
        <f t="shared" si="0"/>
        <v>0.98890431113369237</v>
      </c>
      <c r="C11" s="2">
        <f t="shared" si="1"/>
        <v>1.1095688866307629E-2</v>
      </c>
    </row>
    <row r="12" spans="1:5" x14ac:dyDescent="0.35">
      <c r="A12" s="3">
        <v>2.5</v>
      </c>
      <c r="B12" s="2">
        <f t="shared" si="0"/>
        <v>0.9804376961274206</v>
      </c>
      <c r="C12" s="2">
        <f t="shared" si="1"/>
        <v>1.9562303872579401E-2</v>
      </c>
    </row>
    <row r="13" spans="1:5" x14ac:dyDescent="0.35">
      <c r="A13">
        <v>2.75</v>
      </c>
      <c r="B13" s="2">
        <f t="shared" si="0"/>
        <v>0.96573444871517511</v>
      </c>
      <c r="C13" s="2">
        <f t="shared" si="1"/>
        <v>3.4265551284824891E-2</v>
      </c>
    </row>
    <row r="14" spans="1:5" x14ac:dyDescent="0.35">
      <c r="A14">
        <v>3</v>
      </c>
      <c r="B14" s="2">
        <f t="shared" si="0"/>
        <v>0.94064905689723255</v>
      </c>
      <c r="C14" s="2">
        <f t="shared" si="1"/>
        <v>5.9350943102767451E-2</v>
      </c>
    </row>
    <row r="15" spans="1:5" x14ac:dyDescent="0.35">
      <c r="A15">
        <v>3.25</v>
      </c>
      <c r="B15" s="2">
        <f t="shared" si="0"/>
        <v>0.89911737164327676</v>
      </c>
      <c r="C15" s="2">
        <f t="shared" si="1"/>
        <v>0.10088262835672324</v>
      </c>
    </row>
    <row r="16" spans="1:5" x14ac:dyDescent="0.35">
      <c r="A16">
        <v>3.5</v>
      </c>
      <c r="B16" s="2">
        <f t="shared" si="0"/>
        <v>0.83366246918343823</v>
      </c>
      <c r="C16" s="2">
        <f t="shared" si="1"/>
        <v>0.16633753081656177</v>
      </c>
    </row>
    <row r="17" spans="1:3" x14ac:dyDescent="0.35">
      <c r="A17">
        <v>3.75</v>
      </c>
      <c r="B17" s="2">
        <f t="shared" si="0"/>
        <v>0.73810903254041882</v>
      </c>
      <c r="C17" s="2">
        <f t="shared" si="1"/>
        <v>0.26189096745958118</v>
      </c>
    </row>
    <row r="18" spans="1:3" x14ac:dyDescent="0.35">
      <c r="A18">
        <v>4</v>
      </c>
      <c r="B18" s="2">
        <f t="shared" si="0"/>
        <v>0.61313682015314319</v>
      </c>
      <c r="C18" s="2">
        <f t="shared" si="1"/>
        <v>0.38686317984685681</v>
      </c>
    </row>
    <row r="19" spans="1:3" x14ac:dyDescent="0.35">
      <c r="A19">
        <v>4.25</v>
      </c>
      <c r="B19" s="2">
        <f t="shared" si="0"/>
        <v>0.47124943610773151</v>
      </c>
      <c r="C19" s="2">
        <f t="shared" si="1"/>
        <v>0.52875056389226849</v>
      </c>
    </row>
    <row r="20" spans="1:3" x14ac:dyDescent="0.35">
      <c r="A20">
        <v>4.5</v>
      </c>
      <c r="B20" s="2">
        <f t="shared" si="0"/>
        <v>0.33386057541687802</v>
      </c>
      <c r="C20" s="2">
        <f t="shared" si="1"/>
        <v>0.66613942458312203</v>
      </c>
    </row>
    <row r="21" spans="1:3" x14ac:dyDescent="0.35">
      <c r="A21">
        <v>4.75</v>
      </c>
      <c r="B21" s="2">
        <f t="shared" si="0"/>
        <v>0.21987039600684158</v>
      </c>
      <c r="C21" s="2">
        <f t="shared" si="1"/>
        <v>0.78012960399315845</v>
      </c>
    </row>
    <row r="22" spans="1:3" x14ac:dyDescent="0.35">
      <c r="A22">
        <v>5</v>
      </c>
      <c r="B22" s="2">
        <f t="shared" si="0"/>
        <v>0.13680688860321003</v>
      </c>
      <c r="C22" s="2">
        <f t="shared" si="1"/>
        <v>0.86319311139679</v>
      </c>
    </row>
    <row r="23" spans="1:3" x14ac:dyDescent="0.35">
      <c r="A23">
        <v>5.25</v>
      </c>
      <c r="B23" s="2">
        <f t="shared" si="0"/>
        <v>8.1831824755152022E-2</v>
      </c>
      <c r="C23" s="2">
        <f t="shared" si="1"/>
        <v>0.91816817524484795</v>
      </c>
    </row>
    <row r="24" spans="1:3" x14ac:dyDescent="0.35">
      <c r="A24">
        <v>5.5</v>
      </c>
      <c r="B24" s="2">
        <f t="shared" si="0"/>
        <v>4.7726721034203903E-2</v>
      </c>
      <c r="C24" s="2">
        <f t="shared" si="1"/>
        <v>0.95227327896579606</v>
      </c>
    </row>
    <row r="25" spans="1:3" x14ac:dyDescent="0.35">
      <c r="A25">
        <v>5.75</v>
      </c>
      <c r="B25" s="2">
        <f t="shared" si="0"/>
        <v>2.7411274627306512E-2</v>
      </c>
      <c r="C25" s="2">
        <f t="shared" si="1"/>
        <v>0.97258872537269347</v>
      </c>
    </row>
    <row r="26" spans="1:3" x14ac:dyDescent="0.35">
      <c r="A26">
        <v>6</v>
      </c>
      <c r="B26" s="2">
        <f t="shared" si="0"/>
        <v>1.5601662241829607E-2</v>
      </c>
      <c r="C26" s="2">
        <f t="shared" si="1"/>
        <v>0.98439833775817043</v>
      </c>
    </row>
    <row r="27" spans="1:3" x14ac:dyDescent="0.35">
      <c r="A27">
        <v>6.25</v>
      </c>
      <c r="B27" s="2">
        <f t="shared" si="0"/>
        <v>8.8337782498133389E-3</v>
      </c>
      <c r="C27" s="2">
        <f t="shared" si="1"/>
        <v>0.99116622175018665</v>
      </c>
    </row>
    <row r="28" spans="1:3" x14ac:dyDescent="0.35">
      <c r="A28">
        <v>6.5</v>
      </c>
      <c r="B28" s="2">
        <f t="shared" si="0"/>
        <v>4.9868787366879686E-3</v>
      </c>
      <c r="C28" s="2">
        <f t="shared" si="1"/>
        <v>0.99501312126331198</v>
      </c>
    </row>
    <row r="29" spans="1:3" x14ac:dyDescent="0.35">
      <c r="A29">
        <v>6.75</v>
      </c>
      <c r="B29" s="2">
        <f t="shared" si="0"/>
        <v>2.8104619732101889E-3</v>
      </c>
      <c r="C29" s="2">
        <f t="shared" si="1"/>
        <v>0.99718953802678978</v>
      </c>
    </row>
    <row r="30" spans="1:3" x14ac:dyDescent="0.35">
      <c r="A30">
        <v>7</v>
      </c>
      <c r="B30" s="2">
        <f t="shared" si="0"/>
        <v>1.5823852808017202E-3</v>
      </c>
      <c r="C30" s="2">
        <f t="shared" si="1"/>
        <v>0.99841761471919832</v>
      </c>
    </row>
    <row r="31" spans="1:3" x14ac:dyDescent="0.35">
      <c r="A31">
        <v>7.25</v>
      </c>
      <c r="B31" s="2">
        <f t="shared" si="0"/>
        <v>8.9045731721441E-4</v>
      </c>
      <c r="C31" s="2">
        <f t="shared" si="1"/>
        <v>0.99910954268278562</v>
      </c>
    </row>
    <row r="32" spans="1:3" x14ac:dyDescent="0.35">
      <c r="A32">
        <v>7.5</v>
      </c>
      <c r="B32" s="2">
        <f t="shared" si="0"/>
        <v>5.0093617081359819E-4</v>
      </c>
      <c r="C32" s="2">
        <f t="shared" si="1"/>
        <v>0.99949906382918641</v>
      </c>
    </row>
    <row r="33" spans="1:3" x14ac:dyDescent="0.35">
      <c r="A33">
        <v>7.75</v>
      </c>
      <c r="B33" s="2">
        <f t="shared" si="0"/>
        <v>2.8175888268387657E-4</v>
      </c>
      <c r="C33" s="2">
        <f t="shared" si="1"/>
        <v>0.99971824111731611</v>
      </c>
    </row>
    <row r="34" spans="1:3" x14ac:dyDescent="0.35">
      <c r="A34">
        <v>8</v>
      </c>
      <c r="B34" s="2">
        <f t="shared" si="0"/>
        <v>1.5846420436223696E-4</v>
      </c>
      <c r="C34" s="2">
        <f t="shared" si="1"/>
        <v>0.99984153579563773</v>
      </c>
    </row>
    <row r="35" spans="1:3" x14ac:dyDescent="0.35">
      <c r="A35">
        <v>8.25</v>
      </c>
      <c r="B35" s="2">
        <f t="shared" si="0"/>
        <v>8.9117151238909966E-5</v>
      </c>
      <c r="C35" s="2">
        <f t="shared" si="1"/>
        <v>0.99991088284876106</v>
      </c>
    </row>
    <row r="36" spans="1:3" x14ac:dyDescent="0.35">
      <c r="A36">
        <v>8.5</v>
      </c>
      <c r="B36" s="2">
        <f t="shared" si="0"/>
        <v>5.0116211602181963E-5</v>
      </c>
      <c r="C36" s="2">
        <f t="shared" si="1"/>
        <v>0.99994988378839778</v>
      </c>
    </row>
    <row r="37" spans="1:3" x14ac:dyDescent="0.35">
      <c r="A37">
        <v>8.75</v>
      </c>
      <c r="B37" s="2">
        <f t="shared" si="0"/>
        <v>2.8183035006796369E-5</v>
      </c>
      <c r="C37" s="2">
        <f t="shared" si="1"/>
        <v>0.99997181696499315</v>
      </c>
    </row>
    <row r="38" spans="1:3" x14ac:dyDescent="0.35">
      <c r="A38">
        <v>9</v>
      </c>
      <c r="B38" s="2">
        <f t="shared" si="0"/>
        <v>1.5848680739948987E-5</v>
      </c>
      <c r="C38" s="2">
        <f t="shared" si="1"/>
        <v>0.99998415131926011</v>
      </c>
    </row>
    <row r="39" spans="1:3" x14ac:dyDescent="0.35">
      <c r="A39">
        <v>9.25</v>
      </c>
      <c r="B39" s="2">
        <f t="shared" si="0"/>
        <v>8.9124299492219096E-6</v>
      </c>
      <c r="C39" s="2">
        <f t="shared" si="1"/>
        <v>0.99999108757005073</v>
      </c>
    </row>
    <row r="40" spans="1:3" x14ac:dyDescent="0.35">
      <c r="A40">
        <v>9.5</v>
      </c>
      <c r="B40" s="2">
        <f t="shared" si="0"/>
        <v>5.0118472175342954E-6</v>
      </c>
      <c r="C40" s="2">
        <f t="shared" si="1"/>
        <v>0.99999498815278243</v>
      </c>
    </row>
    <row r="41" spans="1:3" x14ac:dyDescent="0.35">
      <c r="A41">
        <v>9.75</v>
      </c>
      <c r="B41" s="2">
        <f t="shared" si="0"/>
        <v>2.818374988004493E-6</v>
      </c>
      <c r="C41" s="2">
        <f t="shared" si="1"/>
        <v>0.99999718162501194</v>
      </c>
    </row>
    <row r="42" spans="1:3" x14ac:dyDescent="0.35">
      <c r="A42">
        <v>10</v>
      </c>
      <c r="B42" s="2">
        <f t="shared" si="0"/>
        <v>1.5848906805786609E-6</v>
      </c>
      <c r="C42" s="2">
        <f t="shared" si="1"/>
        <v>0.99999841510931942</v>
      </c>
    </row>
    <row r="43" spans="1:3" x14ac:dyDescent="0.35">
      <c r="A43">
        <v>10.25</v>
      </c>
      <c r="B43" s="2">
        <f t="shared" si="0"/>
        <v>8.9125014380621806E-7</v>
      </c>
      <c r="C43" s="2">
        <f t="shared" si="1"/>
        <v>0.9999991087498562</v>
      </c>
    </row>
    <row r="44" spans="1:3" x14ac:dyDescent="0.35">
      <c r="A44">
        <v>10.5</v>
      </c>
      <c r="B44" s="2">
        <f t="shared" si="0"/>
        <v>5.0118698243875488E-7</v>
      </c>
      <c r="C44" s="2">
        <f t="shared" si="1"/>
        <v>0.99999949881301753</v>
      </c>
    </row>
    <row r="45" spans="1:3" x14ac:dyDescent="0.35">
      <c r="A45">
        <v>10.75</v>
      </c>
      <c r="B45" s="2">
        <f t="shared" si="0"/>
        <v>2.8183821369364393E-7</v>
      </c>
      <c r="C45" s="2">
        <f t="shared" si="1"/>
        <v>0.99999971816178634</v>
      </c>
    </row>
    <row r="46" spans="1:3" x14ac:dyDescent="0.35">
      <c r="A46">
        <v>11</v>
      </c>
      <c r="B46" s="2">
        <f t="shared" si="0"/>
        <v>1.5848929412725089E-7</v>
      </c>
      <c r="C46" s="2">
        <f t="shared" si="1"/>
        <v>0.99999984151070587</v>
      </c>
    </row>
    <row r="47" spans="1:3" x14ac:dyDescent="0.35">
      <c r="A47">
        <v>11.25</v>
      </c>
      <c r="B47" s="2">
        <f t="shared" si="0"/>
        <v>8.9125085870092906E-8</v>
      </c>
      <c r="C47" s="2">
        <f t="shared" si="1"/>
        <v>0.99999991087491413</v>
      </c>
    </row>
    <row r="48" spans="1:3" x14ac:dyDescent="0.35">
      <c r="A48">
        <v>11.5</v>
      </c>
      <c r="B48" s="2">
        <f t="shared" si="0"/>
        <v>5.011872085084086E-8</v>
      </c>
      <c r="C48" s="2">
        <f t="shared" si="1"/>
        <v>0.99999994988127916</v>
      </c>
    </row>
    <row r="49" spans="1:3" x14ac:dyDescent="0.35">
      <c r="A49">
        <v>11.75</v>
      </c>
      <c r="B49" s="2">
        <f t="shared" si="0"/>
        <v>2.8183828518316253E-8</v>
      </c>
      <c r="C49" s="2">
        <f t="shared" si="1"/>
        <v>0.99999997181617151</v>
      </c>
    </row>
    <row r="50" spans="1:3" x14ac:dyDescent="0.35">
      <c r="A50">
        <v>12</v>
      </c>
      <c r="B50" s="2">
        <f t="shared" si="0"/>
        <v>1.5848931673422493E-8</v>
      </c>
      <c r="C50" s="2">
        <f t="shared" si="1"/>
        <v>0.99999998415106828</v>
      </c>
    </row>
    <row r="51" spans="1:3" x14ac:dyDescent="0.35">
      <c r="A51">
        <v>12.25</v>
      </c>
      <c r="B51" s="2">
        <f t="shared" si="0"/>
        <v>8.9125093019045892E-9</v>
      </c>
      <c r="C51" s="2">
        <f t="shared" si="1"/>
        <v>0.99999999108749071</v>
      </c>
    </row>
    <row r="52" spans="1:3" x14ac:dyDescent="0.35">
      <c r="A52">
        <v>12.5</v>
      </c>
      <c r="B52" s="2">
        <f t="shared" si="0"/>
        <v>5.0118723111538468E-9</v>
      </c>
      <c r="C52" s="2">
        <f t="shared" si="1"/>
        <v>0.99999999498812764</v>
      </c>
    </row>
    <row r="53" spans="1:3" x14ac:dyDescent="0.35">
      <c r="A53">
        <v>12.75</v>
      </c>
      <c r="B53" s="2">
        <f t="shared" si="0"/>
        <v>2.8183829233211617E-9</v>
      </c>
      <c r="C53" s="2">
        <f t="shared" si="1"/>
        <v>0.99999999718161703</v>
      </c>
    </row>
    <row r="54" spans="1:3" x14ac:dyDescent="0.35">
      <c r="A54">
        <v>13</v>
      </c>
      <c r="B54" s="2">
        <f t="shared" si="0"/>
        <v>1.5848931899492196E-9</v>
      </c>
      <c r="C54" s="2">
        <f t="shared" si="1"/>
        <v>0.99999999841510678</v>
      </c>
    </row>
    <row r="55" spans="1:3" x14ac:dyDescent="0.35">
      <c r="A55">
        <v>13.25</v>
      </c>
      <c r="B55" s="2">
        <f t="shared" si="0"/>
        <v>8.9125093733941507E-10</v>
      </c>
      <c r="C55" s="2">
        <f t="shared" si="1"/>
        <v>0.99999999910874904</v>
      </c>
    </row>
    <row r="56" spans="1:3" x14ac:dyDescent="0.35">
      <c r="A56">
        <v>13.5</v>
      </c>
      <c r="B56" s="2">
        <f t="shared" si="0"/>
        <v>5.0118723337608191E-10</v>
      </c>
      <c r="C56" s="2">
        <f t="shared" si="1"/>
        <v>0.9999999994988128</v>
      </c>
    </row>
    <row r="57" spans="1:3" x14ac:dyDescent="0.35">
      <c r="A57">
        <v>13.75</v>
      </c>
      <c r="B57" s="2">
        <f t="shared" si="0"/>
        <v>2.8183829304701126E-10</v>
      </c>
      <c r="C57" s="2">
        <f t="shared" si="1"/>
        <v>0.99999999971816167</v>
      </c>
    </row>
    <row r="58" spans="1:3" x14ac:dyDescent="0.35">
      <c r="A58">
        <v>14</v>
      </c>
      <c r="B58" s="2">
        <f t="shared" si="0"/>
        <v>1.5848931922099212E-10</v>
      </c>
      <c r="C58" s="2">
        <f t="shared" si="1"/>
        <v>0.99999999984151067</v>
      </c>
    </row>
  </sheetData>
  <sheetProtection algorithmName="SHA-512" hashValue="WCqq63QiWcitAkLmiRdLFJsTKd61tQnb31w/e6/a3TVB7NkBm6KgVh/VUfwSzhaq2IG3wEDT2VZmGm77gQxN+g==" saltValue="hYW5u+rjA0q8C3RzIPTcIg==" spinCount="100000" sheet="1" objects="1" scenarios="1"/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8"/>
  <sheetViews>
    <sheetView zoomScale="102" workbookViewId="0">
      <selection activeCell="C1" sqref="C1"/>
    </sheetView>
  </sheetViews>
  <sheetFormatPr defaultColWidth="9.08984375" defaultRowHeight="14.5" x14ac:dyDescent="0.35"/>
  <cols>
    <col min="2" max="3" width="16" style="2" customWidth="1"/>
    <col min="4" max="16384" width="9.08984375" style="1"/>
  </cols>
  <sheetData>
    <row r="1" spans="1:11" ht="16.5" x14ac:dyDescent="0.45">
      <c r="A1" t="s">
        <v>0</v>
      </c>
      <c r="B1" s="5" t="s">
        <v>14</v>
      </c>
      <c r="C1" s="5" t="s">
        <v>15</v>
      </c>
      <c r="G1" t="s">
        <v>3</v>
      </c>
      <c r="H1" s="4">
        <v>4.42</v>
      </c>
      <c r="J1" t="s">
        <v>2</v>
      </c>
      <c r="K1" s="4">
        <v>5.41</v>
      </c>
    </row>
    <row r="2" spans="1:11" x14ac:dyDescent="0.35">
      <c r="A2" s="3">
        <v>0</v>
      </c>
      <c r="B2" s="2">
        <f t="shared" ref="B2:B33" si="0">1/(1+10^(A2-$H$1))</f>
        <v>0.99996198250575274</v>
      </c>
      <c r="C2" s="2">
        <f>1/(1+10^(A2-$K$1))</f>
        <v>0.99999610956368568</v>
      </c>
    </row>
    <row r="3" spans="1:11" x14ac:dyDescent="0.35">
      <c r="A3" s="3">
        <v>0.25</v>
      </c>
      <c r="B3" s="2">
        <f t="shared" si="0"/>
        <v>0.99993239627303365</v>
      </c>
      <c r="C3" s="2">
        <f t="shared" ref="C3:C58" si="1">1/(1+10^(A3-$K$1))</f>
        <v>0.9999930817381536</v>
      </c>
    </row>
    <row r="4" spans="1:11" x14ac:dyDescent="0.35">
      <c r="A4" s="3">
        <v>0.5</v>
      </c>
      <c r="B4" s="2">
        <f t="shared" si="0"/>
        <v>0.99987978800919841</v>
      </c>
      <c r="C4" s="2">
        <f t="shared" si="1"/>
        <v>0.99998769746364613</v>
      </c>
    </row>
    <row r="5" spans="1:11" x14ac:dyDescent="0.35">
      <c r="A5" s="3">
        <v>0.75</v>
      </c>
      <c r="B5" s="2">
        <f t="shared" si="0"/>
        <v>0.99978624949009853</v>
      </c>
      <c r="C5" s="2">
        <f t="shared" si="1"/>
        <v>0.99997812286238008</v>
      </c>
    </row>
    <row r="6" spans="1:11" x14ac:dyDescent="0.35">
      <c r="A6" s="3">
        <v>1</v>
      </c>
      <c r="B6" s="2">
        <f t="shared" si="0"/>
        <v>0.99961995509272339</v>
      </c>
      <c r="C6" s="2">
        <f t="shared" si="1"/>
        <v>0.99996109699900282</v>
      </c>
    </row>
    <row r="7" spans="1:11" x14ac:dyDescent="0.35">
      <c r="A7" s="3">
        <v>1.25</v>
      </c>
      <c r="B7" s="2">
        <f t="shared" si="0"/>
        <v>0.99932437380397687</v>
      </c>
      <c r="C7" s="2">
        <f t="shared" si="1"/>
        <v>0.99993082168887804</v>
      </c>
    </row>
    <row r="8" spans="1:11" x14ac:dyDescent="0.35">
      <c r="A8" s="3">
        <v>1.5</v>
      </c>
      <c r="B8" s="2">
        <f t="shared" si="0"/>
        <v>0.99879917926943929</v>
      </c>
      <c r="C8" s="2">
        <f t="shared" si="1"/>
        <v>0.99987698825666926</v>
      </c>
    </row>
    <row r="9" spans="1:11" x14ac:dyDescent="0.35">
      <c r="A9" s="3">
        <v>1.75</v>
      </c>
      <c r="B9" s="2">
        <f t="shared" si="0"/>
        <v>0.99786659904087016</v>
      </c>
      <c r="C9" s="2">
        <f t="shared" si="1"/>
        <v>0.99978127169014541</v>
      </c>
    </row>
    <row r="10" spans="1:11" x14ac:dyDescent="0.35">
      <c r="A10" s="3">
        <v>2</v>
      </c>
      <c r="B10" s="2">
        <f t="shared" si="0"/>
        <v>0.99621250568855269</v>
      </c>
      <c r="C10" s="2">
        <f t="shared" si="1"/>
        <v>0.999611106152269</v>
      </c>
    </row>
    <row r="11" spans="1:11" x14ac:dyDescent="0.35">
      <c r="A11" s="3">
        <v>2.25</v>
      </c>
      <c r="B11" s="2">
        <f t="shared" si="0"/>
        <v>0.99328457211076393</v>
      </c>
      <c r="C11" s="2">
        <f t="shared" si="1"/>
        <v>0.99930864732827118</v>
      </c>
    </row>
    <row r="12" spans="1:11" x14ac:dyDescent="0.35">
      <c r="A12" s="3">
        <v>2.5</v>
      </c>
      <c r="B12" s="2">
        <f t="shared" si="0"/>
        <v>0.98812018247482847</v>
      </c>
      <c r="C12" s="2">
        <f t="shared" si="1"/>
        <v>0.99877124293063702</v>
      </c>
    </row>
    <row r="13" spans="1:11" x14ac:dyDescent="0.35">
      <c r="A13">
        <v>2.75</v>
      </c>
      <c r="B13" s="2">
        <f t="shared" si="0"/>
        <v>0.97906789947866046</v>
      </c>
      <c r="C13" s="2">
        <f t="shared" si="1"/>
        <v>0.99781701422854674</v>
      </c>
    </row>
    <row r="14" spans="1:11" x14ac:dyDescent="0.35">
      <c r="A14">
        <v>3</v>
      </c>
      <c r="B14" s="2">
        <f t="shared" si="0"/>
        <v>0.96337355882395315</v>
      </c>
      <c r="C14" s="2">
        <f t="shared" si="1"/>
        <v>0.99612462550637504</v>
      </c>
    </row>
    <row r="15" spans="1:11" x14ac:dyDescent="0.35">
      <c r="A15">
        <v>3.25</v>
      </c>
      <c r="B15" s="2">
        <f t="shared" si="0"/>
        <v>0.93667312468905195</v>
      </c>
      <c r="C15" s="2">
        <f t="shared" si="1"/>
        <v>0.99312922444404905</v>
      </c>
    </row>
    <row r="16" spans="1:11" x14ac:dyDescent="0.35">
      <c r="A16">
        <v>3.5</v>
      </c>
      <c r="B16" s="2">
        <f t="shared" si="0"/>
        <v>0.89267666000615409</v>
      </c>
      <c r="C16" s="2">
        <f t="shared" si="1"/>
        <v>0.98784682895984666</v>
      </c>
    </row>
    <row r="17" spans="1:3" x14ac:dyDescent="0.35">
      <c r="A17">
        <v>3.75</v>
      </c>
      <c r="B17" s="2">
        <f t="shared" si="0"/>
        <v>0.82386152850557237</v>
      </c>
      <c r="C17" s="2">
        <f t="shared" si="1"/>
        <v>0.97859076674953982</v>
      </c>
    </row>
    <row r="18" spans="1:3" x14ac:dyDescent="0.35">
      <c r="A18">
        <v>4</v>
      </c>
      <c r="B18" s="2">
        <f t="shared" si="0"/>
        <v>0.7245382428425361</v>
      </c>
      <c r="C18" s="2">
        <f t="shared" si="1"/>
        <v>0.96255236746355533</v>
      </c>
    </row>
    <row r="19" spans="1:3" x14ac:dyDescent="0.35">
      <c r="A19">
        <v>4.25</v>
      </c>
      <c r="B19" s="2">
        <f t="shared" si="0"/>
        <v>0.59662917330577392</v>
      </c>
      <c r="C19" s="2">
        <f t="shared" si="1"/>
        <v>0.93529349904607828</v>
      </c>
    </row>
    <row r="20" spans="1:3" x14ac:dyDescent="0.35">
      <c r="A20">
        <v>4.5</v>
      </c>
      <c r="B20" s="2">
        <f t="shared" si="0"/>
        <v>0.45407807721951621</v>
      </c>
      <c r="C20" s="2">
        <f t="shared" si="1"/>
        <v>0.89045063872292474</v>
      </c>
    </row>
    <row r="21" spans="1:3" x14ac:dyDescent="0.35">
      <c r="A21">
        <v>4.75</v>
      </c>
      <c r="B21" s="2">
        <f t="shared" si="0"/>
        <v>0.31867816483360628</v>
      </c>
      <c r="C21" s="2">
        <f t="shared" si="1"/>
        <v>0.82049520728642311</v>
      </c>
    </row>
    <row r="22" spans="1:3" x14ac:dyDescent="0.35">
      <c r="A22">
        <v>5</v>
      </c>
      <c r="B22" s="2">
        <f t="shared" si="0"/>
        <v>0.20825116249181549</v>
      </c>
      <c r="C22" s="2">
        <f t="shared" si="1"/>
        <v>0.71991900594715197</v>
      </c>
    </row>
    <row r="23" spans="1:3" x14ac:dyDescent="0.35">
      <c r="A23">
        <v>5.25</v>
      </c>
      <c r="B23" s="2">
        <f t="shared" si="0"/>
        <v>0.12885220159544444</v>
      </c>
      <c r="C23" s="2">
        <f t="shared" si="1"/>
        <v>0.59107559631494344</v>
      </c>
    </row>
    <row r="24" spans="1:3" x14ac:dyDescent="0.35">
      <c r="A24">
        <v>5.5</v>
      </c>
      <c r="B24" s="2">
        <f t="shared" si="0"/>
        <v>7.6789319697100206E-2</v>
      </c>
      <c r="C24" s="2">
        <f t="shared" si="1"/>
        <v>0.44837645268903953</v>
      </c>
    </row>
    <row r="25" spans="1:3" x14ac:dyDescent="0.35">
      <c r="A25">
        <v>5.75</v>
      </c>
      <c r="B25" s="2">
        <f t="shared" si="0"/>
        <v>4.4683509371797249E-2</v>
      </c>
      <c r="C25" s="2">
        <f t="shared" si="1"/>
        <v>0.31369974231668757</v>
      </c>
    </row>
    <row r="26" spans="1:3" x14ac:dyDescent="0.35">
      <c r="A26">
        <v>6</v>
      </c>
      <c r="B26" s="2">
        <f t="shared" si="0"/>
        <v>2.5628579593138065E-2</v>
      </c>
      <c r="C26" s="2">
        <f t="shared" si="1"/>
        <v>0.20448009968725794</v>
      </c>
    </row>
    <row r="27" spans="1:3" x14ac:dyDescent="0.35">
      <c r="A27">
        <v>6.25</v>
      </c>
      <c r="B27" s="2">
        <f t="shared" si="0"/>
        <v>1.4575496490474304E-2</v>
      </c>
      <c r="C27" s="2">
        <f t="shared" si="1"/>
        <v>0.12628957905491867</v>
      </c>
    </row>
    <row r="28" spans="1:3" x14ac:dyDescent="0.35">
      <c r="A28">
        <v>6.5</v>
      </c>
      <c r="B28" s="2">
        <f t="shared" si="0"/>
        <v>8.2490253070535442E-3</v>
      </c>
      <c r="C28" s="2">
        <f t="shared" si="1"/>
        <v>7.5172778760288453E-2</v>
      </c>
    </row>
    <row r="29" spans="1:3" x14ac:dyDescent="0.35">
      <c r="A29">
        <v>6.75</v>
      </c>
      <c r="B29" s="2">
        <f t="shared" si="0"/>
        <v>4.6555756495299172E-3</v>
      </c>
      <c r="C29" s="2">
        <f t="shared" si="1"/>
        <v>4.3710847735683976E-2</v>
      </c>
    </row>
    <row r="30" spans="1:3" x14ac:dyDescent="0.35">
      <c r="A30">
        <v>7</v>
      </c>
      <c r="B30" s="2">
        <f t="shared" si="0"/>
        <v>2.6233678314573289E-3</v>
      </c>
      <c r="C30" s="2">
        <f t="shared" si="1"/>
        <v>2.5059821239382149E-2</v>
      </c>
    </row>
    <row r="31" spans="1:3" x14ac:dyDescent="0.35">
      <c r="A31">
        <v>7.25</v>
      </c>
      <c r="B31" s="2">
        <f t="shared" si="0"/>
        <v>1.4769238577015944E-3</v>
      </c>
      <c r="C31" s="2">
        <f t="shared" si="1"/>
        <v>1.424844501647823E-2</v>
      </c>
    </row>
    <row r="32" spans="1:3" x14ac:dyDescent="0.35">
      <c r="A32">
        <v>7.5</v>
      </c>
      <c r="B32" s="2">
        <f t="shared" si="0"/>
        <v>8.3107251509345647E-4</v>
      </c>
      <c r="C32" s="2">
        <f t="shared" si="1"/>
        <v>8.0627685186735378E-3</v>
      </c>
    </row>
    <row r="33" spans="1:3" x14ac:dyDescent="0.35">
      <c r="A33">
        <v>7.75</v>
      </c>
      <c r="B33" s="2">
        <f t="shared" si="0"/>
        <v>4.6751646740626133E-4</v>
      </c>
      <c r="C33" s="2">
        <f t="shared" si="1"/>
        <v>4.5500839995691643E-3</v>
      </c>
    </row>
    <row r="34" spans="1:3" x14ac:dyDescent="0.35">
      <c r="A34">
        <v>8</v>
      </c>
      <c r="B34" s="2">
        <f t="shared" ref="B34:B58" si="2">1/(1+10^(A34-$H$1))</f>
        <v>2.6295763428466946E-4</v>
      </c>
      <c r="C34" s="2">
        <f t="shared" si="1"/>
        <v>2.5638057871856432E-3</v>
      </c>
    </row>
    <row r="35" spans="1:3" x14ac:dyDescent="0.35">
      <c r="A35">
        <v>8.25</v>
      </c>
      <c r="B35" s="2">
        <f t="shared" si="2"/>
        <v>1.4788896443603913E-4</v>
      </c>
      <c r="C35" s="2">
        <f t="shared" si="1"/>
        <v>1.4433534902079355E-3</v>
      </c>
    </row>
    <row r="36" spans="1:3" x14ac:dyDescent="0.35">
      <c r="A36">
        <v>8.5</v>
      </c>
      <c r="B36" s="2">
        <f t="shared" si="2"/>
        <v>8.3169459375949839E-5</v>
      </c>
      <c r="C36" s="2">
        <f t="shared" si="1"/>
        <v>8.1217035931172618E-4</v>
      </c>
    </row>
    <row r="37" spans="1:3" x14ac:dyDescent="0.35">
      <c r="A37">
        <v>8.75</v>
      </c>
      <c r="B37" s="2">
        <f t="shared" si="2"/>
        <v>4.6771326469420321E-5</v>
      </c>
      <c r="C37" s="2">
        <f t="shared" si="1"/>
        <v>4.5687935545741653E-4</v>
      </c>
    </row>
    <row r="38" spans="1:3" x14ac:dyDescent="0.35">
      <c r="A38">
        <v>9</v>
      </c>
      <c r="B38" s="2">
        <f t="shared" si="2"/>
        <v>2.6301988106179416E-5</v>
      </c>
      <c r="C38" s="2">
        <f t="shared" si="1"/>
        <v>2.5697352591015778E-4</v>
      </c>
    </row>
    <row r="39" spans="1:3" x14ac:dyDescent="0.35">
      <c r="A39">
        <v>9.25</v>
      </c>
      <c r="B39" s="2">
        <f t="shared" si="2"/>
        <v>1.4790865108755539E-5</v>
      </c>
      <c r="C39" s="2">
        <f t="shared" si="1"/>
        <v>1.445230871327994E-4</v>
      </c>
    </row>
    <row r="40" spans="1:3" x14ac:dyDescent="0.35">
      <c r="A40">
        <v>9.5</v>
      </c>
      <c r="B40" s="2">
        <f t="shared" si="2"/>
        <v>8.3175685285050425E-6</v>
      </c>
      <c r="C40" s="2">
        <f t="shared" si="1"/>
        <v>8.1276445218917993E-5</v>
      </c>
    </row>
    <row r="41" spans="1:3" x14ac:dyDescent="0.35">
      <c r="A41">
        <v>9.75</v>
      </c>
      <c r="B41" s="2">
        <f t="shared" si="2"/>
        <v>4.6773295353580681E-6</v>
      </c>
      <c r="C41" s="2">
        <f t="shared" si="1"/>
        <v>4.5706729760851492E-5</v>
      </c>
    </row>
    <row r="42" spans="1:3" x14ac:dyDescent="0.35">
      <c r="A42">
        <v>10</v>
      </c>
      <c r="B42" s="2">
        <f t="shared" si="2"/>
        <v>2.6302610736038648E-6</v>
      </c>
      <c r="C42" s="2">
        <f t="shared" si="1"/>
        <v>2.5703297151222615E-5</v>
      </c>
    </row>
    <row r="43" spans="1:3" x14ac:dyDescent="0.35">
      <c r="A43">
        <v>10.25</v>
      </c>
      <c r="B43" s="2">
        <f t="shared" si="2"/>
        <v>1.4791062004098176E-6</v>
      </c>
      <c r="C43" s="2">
        <f t="shared" si="1"/>
        <v>1.4454188780866098E-5</v>
      </c>
    </row>
    <row r="44" spans="1:3" x14ac:dyDescent="0.35">
      <c r="A44">
        <v>10.5</v>
      </c>
      <c r="B44" s="2">
        <f t="shared" si="2"/>
        <v>8.3176307927227358E-7</v>
      </c>
      <c r="C44" s="2">
        <f t="shared" si="1"/>
        <v>8.1282390928332097E-6</v>
      </c>
    </row>
    <row r="45" spans="1:3" x14ac:dyDescent="0.35">
      <c r="A45">
        <v>10.75</v>
      </c>
      <c r="B45" s="2">
        <f t="shared" si="2"/>
        <v>4.677349225111373E-7</v>
      </c>
      <c r="C45" s="2">
        <f t="shared" si="1"/>
        <v>4.5708610032829385E-6</v>
      </c>
    </row>
    <row r="46" spans="1:3" x14ac:dyDescent="0.35">
      <c r="A46">
        <v>11</v>
      </c>
      <c r="B46" s="2">
        <f t="shared" si="2"/>
        <v>2.6302673000645904E-7</v>
      </c>
      <c r="C46" s="2">
        <f t="shared" si="1"/>
        <v>2.5703891758513619E-6</v>
      </c>
    </row>
    <row r="47" spans="1:3" x14ac:dyDescent="0.35">
      <c r="A47">
        <v>11.25</v>
      </c>
      <c r="B47" s="2">
        <f t="shared" si="2"/>
        <v>1.4791081693920739E-7</v>
      </c>
      <c r="C47" s="2">
        <f t="shared" si="1"/>
        <v>1.4454376814528151E-6</v>
      </c>
    </row>
    <row r="48" spans="1:3" x14ac:dyDescent="0.35">
      <c r="A48">
        <v>11.5</v>
      </c>
      <c r="B48" s="2">
        <f t="shared" si="2"/>
        <v>8.3176370191957686E-8</v>
      </c>
      <c r="C48" s="2">
        <f t="shared" si="1"/>
        <v>8.1282985547118797E-7</v>
      </c>
    </row>
    <row r="49" spans="1:3" x14ac:dyDescent="0.35">
      <c r="A49">
        <v>11.75</v>
      </c>
      <c r="B49" s="2">
        <f t="shared" si="2"/>
        <v>4.6773511940958246E-8</v>
      </c>
      <c r="C49" s="2">
        <f t="shared" si="1"/>
        <v>4.570879806853567E-7</v>
      </c>
    </row>
    <row r="50" spans="1:3" x14ac:dyDescent="0.35">
      <c r="A50">
        <v>12</v>
      </c>
      <c r="B50" s="2">
        <f t="shared" si="2"/>
        <v>2.6302679227122807E-8</v>
      </c>
      <c r="C50" s="2">
        <f t="shared" si="1"/>
        <v>2.5703951220755828E-7</v>
      </c>
    </row>
    <row r="51" spans="1:3" x14ac:dyDescent="0.35">
      <c r="A51">
        <v>12.25</v>
      </c>
      <c r="B51" s="2">
        <f t="shared" si="2"/>
        <v>1.4791083662905866E-8</v>
      </c>
      <c r="C51" s="2">
        <f t="shared" si="1"/>
        <v>1.4454395618163441E-7</v>
      </c>
    </row>
    <row r="52" spans="1:3" x14ac:dyDescent="0.35">
      <c r="A52">
        <v>12.5</v>
      </c>
      <c r="B52" s="2">
        <f t="shared" si="2"/>
        <v>8.3176376418436053E-9</v>
      </c>
      <c r="C52" s="2">
        <f t="shared" si="1"/>
        <v>8.1283045009476001E-8</v>
      </c>
    </row>
    <row r="53" spans="1:3" x14ac:dyDescent="0.35">
      <c r="A53">
        <v>12.75</v>
      </c>
      <c r="B53" s="2">
        <f t="shared" si="2"/>
        <v>4.6773513909943563E-9</v>
      </c>
      <c r="C53" s="2">
        <f t="shared" si="1"/>
        <v>4.5708816872191424E-8</v>
      </c>
    </row>
    <row r="54" spans="1:3" x14ac:dyDescent="0.35">
      <c r="A54">
        <v>13</v>
      </c>
      <c r="B54" s="2">
        <f t="shared" si="2"/>
        <v>2.6302679849770638E-9</v>
      </c>
      <c r="C54" s="2">
        <f t="shared" si="1"/>
        <v>2.5703957166995155E-8</v>
      </c>
    </row>
    <row r="55" spans="1:3" x14ac:dyDescent="0.35">
      <c r="A55">
        <v>13.25</v>
      </c>
      <c r="B55" s="2">
        <f t="shared" si="2"/>
        <v>1.4791083859804444E-9</v>
      </c>
      <c r="C55" s="2">
        <f t="shared" si="1"/>
        <v>1.4454397498529669E-8</v>
      </c>
    </row>
    <row r="56" spans="1:3" x14ac:dyDescent="0.35">
      <c r="A56">
        <v>13.5</v>
      </c>
      <c r="B56" s="2">
        <f t="shared" si="2"/>
        <v>8.3176377041083825E-10</v>
      </c>
      <c r="C56" s="2">
        <f t="shared" si="1"/>
        <v>8.128305095571642E-9</v>
      </c>
    </row>
    <row r="57" spans="1:3" x14ac:dyDescent="0.35">
      <c r="A57">
        <v>13.75</v>
      </c>
      <c r="B57" s="2">
        <f t="shared" si="2"/>
        <v>4.6773514106842054E-10</v>
      </c>
      <c r="C57" s="2">
        <f t="shared" si="1"/>
        <v>4.57088187525578E-9</v>
      </c>
    </row>
    <row r="58" spans="1:3" x14ac:dyDescent="0.35">
      <c r="A58">
        <v>14</v>
      </c>
      <c r="B58" s="2">
        <f t="shared" si="2"/>
        <v>2.6302679912035487E-10</v>
      </c>
      <c r="C58" s="2">
        <f t="shared" si="1"/>
        <v>2.5703957761619212E-9</v>
      </c>
    </row>
  </sheetData>
  <sheetProtection algorithmName="SHA-512" hashValue="ri6JDIVWBGahA5wWv96hp5u1Eo32LLU9Hu04y7T91oi2IDGizt59tc1gVgx0zCaqxxfGvdwM3iTq6qsdXqtN/w==" saltValue="yUzT43bhfsgRWtbaVls5ew==" spinCount="100000" sheet="1" objects="1" scenarios="1"/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B0433-5110-427F-9956-B33FD61FDA29}">
  <dimension ref="A1:K58"/>
  <sheetViews>
    <sheetView topLeftCell="AC1" zoomScale="77" workbookViewId="0">
      <selection activeCell="H2" sqref="H2"/>
    </sheetView>
  </sheetViews>
  <sheetFormatPr defaultColWidth="9.08984375" defaultRowHeight="14.5" x14ac:dyDescent="0.35"/>
  <cols>
    <col min="2" max="3" width="16" style="2" customWidth="1"/>
    <col min="4" max="4" width="10.54296875" customWidth="1"/>
  </cols>
  <sheetData>
    <row r="1" spans="1:11" ht="16.5" x14ac:dyDescent="0.45">
      <c r="A1" t="s">
        <v>0</v>
      </c>
      <c r="B1" s="2" t="s">
        <v>12</v>
      </c>
      <c r="C1" s="2" t="s">
        <v>13</v>
      </c>
      <c r="D1" t="s">
        <v>6</v>
      </c>
      <c r="G1" t="s">
        <v>3</v>
      </c>
      <c r="H1" s="4">
        <v>2</v>
      </c>
      <c r="J1" t="s">
        <v>2</v>
      </c>
      <c r="K1" s="4">
        <v>5.41</v>
      </c>
    </row>
    <row r="2" spans="1:11" x14ac:dyDescent="0.35">
      <c r="A2" s="3">
        <v>0</v>
      </c>
      <c r="B2" s="2">
        <f>1/(1+10^(A2-$H$1)+10^(2*A2-($H$1+$K$1)))</f>
        <v>0.99009897176304973</v>
      </c>
      <c r="C2" s="2">
        <f>10^(A2-$H$1)/(1+10^(A2-$H$1)+10^(2*A2-($H$1+$K$1)))</f>
        <v>9.9009897176304974E-3</v>
      </c>
      <c r="D2">
        <f>10^(2*A2-($H$1+$K$1))/(1+10^(A2-$H$1)+10^(2*A2-($H$1+$K$1)))</f>
        <v>3.8519319802824367E-8</v>
      </c>
    </row>
    <row r="3" spans="1:11" x14ac:dyDescent="0.35">
      <c r="A3" s="3">
        <v>0.25</v>
      </c>
      <c r="B3" s="2">
        <f t="shared" ref="B3:B58" si="0">1/(1+10^(A3-$H$1)+10^(2*A3-($H$1+$K$1)))</f>
        <v>0.98252778973982058</v>
      </c>
      <c r="C3" s="2">
        <f t="shared" ref="C3:C58" si="1">10^(A3-$H$1)/(1+10^(A3-$H$1)+10^(2*A3-($H$1+$K$1)))</f>
        <v>1.7472089382853748E-2</v>
      </c>
      <c r="D3">
        <f t="shared" ref="D3:D58" si="2">10^(2*A3-($H$1+$K$1))/(1+10^(A3-$H$1)+10^(2*A3-($H$1+$K$1)))</f>
        <v>1.2087732561722133E-7</v>
      </c>
    </row>
    <row r="4" spans="1:11" x14ac:dyDescent="0.35">
      <c r="A4" s="3">
        <v>0.5</v>
      </c>
      <c r="B4" s="2">
        <f t="shared" si="0"/>
        <v>0.969346204408854</v>
      </c>
      <c r="C4" s="2">
        <f t="shared" si="1"/>
        <v>3.0653418471711293E-2</v>
      </c>
      <c r="D4">
        <f t="shared" si="2"/>
        <v>3.7711943464389781E-7</v>
      </c>
    </row>
    <row r="5" spans="1:11" x14ac:dyDescent="0.35">
      <c r="A5" s="3">
        <v>0.75</v>
      </c>
      <c r="B5" s="2">
        <f t="shared" si="0"/>
        <v>0.94675868204281721</v>
      </c>
      <c r="C5" s="2">
        <f t="shared" si="1"/>
        <v>5.3240153189542595E-2</v>
      </c>
      <c r="D5">
        <f t="shared" si="2"/>
        <v>1.1647676400127648E-6</v>
      </c>
    </row>
    <row r="6" spans="1:11" x14ac:dyDescent="0.35">
      <c r="A6" s="3">
        <v>1</v>
      </c>
      <c r="B6" s="2">
        <f t="shared" si="0"/>
        <v>0.90908769385314847</v>
      </c>
      <c r="C6" s="2">
        <f t="shared" si="1"/>
        <v>9.090876938531485E-2</v>
      </c>
      <c r="D6">
        <f t="shared" si="2"/>
        <v>3.5367615366761377E-6</v>
      </c>
    </row>
    <row r="7" spans="1:11" x14ac:dyDescent="0.35">
      <c r="A7" s="3">
        <v>1.25</v>
      </c>
      <c r="B7" s="2">
        <f t="shared" si="0"/>
        <v>0.84901157466464938</v>
      </c>
      <c r="C7" s="2">
        <f t="shared" si="1"/>
        <v>0.15097798021108691</v>
      </c>
      <c r="D7">
        <f t="shared" si="2"/>
        <v>1.0445124263681616E-5</v>
      </c>
    </row>
    <row r="8" spans="1:11" x14ac:dyDescent="0.35">
      <c r="A8" s="3">
        <v>1.5</v>
      </c>
      <c r="B8" s="2">
        <f t="shared" si="0"/>
        <v>0.75972447102708296</v>
      </c>
      <c r="C8" s="2">
        <f t="shared" si="1"/>
        <v>0.24024597226121835</v>
      </c>
      <c r="D8">
        <f t="shared" si="2"/>
        <v>2.9556711698643449E-5</v>
      </c>
    </row>
    <row r="9" spans="1:11" x14ac:dyDescent="0.35">
      <c r="A9" s="3">
        <v>1.75</v>
      </c>
      <c r="B9" s="2">
        <f t="shared" si="0"/>
        <v>0.64001460172631419</v>
      </c>
      <c r="C9" s="2">
        <f t="shared" si="1"/>
        <v>0.359906659275949</v>
      </c>
      <c r="D9">
        <f t="shared" si="2"/>
        <v>7.8738997736780718E-5</v>
      </c>
    </row>
    <row r="10" spans="1:11" x14ac:dyDescent="0.35">
      <c r="A10" s="3">
        <v>2</v>
      </c>
      <c r="B10" s="2">
        <f t="shared" si="0"/>
        <v>0.49990275762958752</v>
      </c>
      <c r="C10" s="2">
        <f t="shared" si="1"/>
        <v>0.49990275762958752</v>
      </c>
      <c r="D10">
        <f t="shared" si="2"/>
        <v>1.9448474082504335E-4</v>
      </c>
    </row>
    <row r="11" spans="1:11" x14ac:dyDescent="0.35">
      <c r="A11" s="3">
        <v>2.25</v>
      </c>
      <c r="B11" s="2">
        <f t="shared" si="0"/>
        <v>0.35977568548285399</v>
      </c>
      <c r="C11" s="2">
        <f t="shared" si="1"/>
        <v>0.63978169372679872</v>
      </c>
      <c r="D11">
        <f t="shared" si="2"/>
        <v>4.4262079034717254E-4</v>
      </c>
    </row>
    <row r="12" spans="1:11" x14ac:dyDescent="0.35">
      <c r="A12" s="3">
        <v>2.5</v>
      </c>
      <c r="B12" s="2">
        <f t="shared" si="0"/>
        <v>0.24002872020724966</v>
      </c>
      <c r="C12" s="2">
        <f t="shared" si="1"/>
        <v>0.7590374597101921</v>
      </c>
      <c r="D12">
        <f t="shared" si="2"/>
        <v>9.3382008255820965E-4</v>
      </c>
    </row>
    <row r="13" spans="1:11" x14ac:dyDescent="0.35">
      <c r="A13">
        <v>2.75</v>
      </c>
      <c r="B13" s="2">
        <f t="shared" si="0"/>
        <v>0.15069963951147214</v>
      </c>
      <c r="C13" s="2">
        <f t="shared" si="1"/>
        <v>0.84744634988589151</v>
      </c>
      <c r="D13">
        <f t="shared" si="2"/>
        <v>1.8540106026364773E-3</v>
      </c>
    </row>
    <row r="14" spans="1:11" x14ac:dyDescent="0.35">
      <c r="A14">
        <v>3</v>
      </c>
      <c r="B14" s="2">
        <f t="shared" si="0"/>
        <v>9.0588699149133464E-2</v>
      </c>
      <c r="C14" s="2">
        <f t="shared" si="1"/>
        <v>0.90588699149133467</v>
      </c>
      <c r="D14">
        <f t="shared" si="2"/>
        <v>3.5243093595317865E-3</v>
      </c>
    </row>
    <row r="15" spans="1:11" x14ac:dyDescent="0.35">
      <c r="A15">
        <v>3.25</v>
      </c>
      <c r="B15" s="2">
        <f t="shared" si="0"/>
        <v>5.2893762254052415E-2</v>
      </c>
      <c r="C15" s="2">
        <f t="shared" si="1"/>
        <v>0.94059888335875408</v>
      </c>
      <c r="D15">
        <f t="shared" si="2"/>
        <v>6.5073543871935358E-3</v>
      </c>
    </row>
    <row r="16" spans="1:11" x14ac:dyDescent="0.35">
      <c r="A16">
        <v>3.5</v>
      </c>
      <c r="B16" s="2">
        <f t="shared" si="0"/>
        <v>3.0292178592071436E-2</v>
      </c>
      <c r="C16" s="2">
        <f t="shared" si="1"/>
        <v>0.95792279639538358</v>
      </c>
      <c r="D16">
        <f t="shared" si="2"/>
        <v>1.178502501254507E-2</v>
      </c>
    </row>
    <row r="17" spans="1:4" x14ac:dyDescent="0.35">
      <c r="A17">
        <v>3.75</v>
      </c>
      <c r="B17" s="2">
        <f t="shared" si="0"/>
        <v>1.7104425563897054E-2</v>
      </c>
      <c r="C17" s="2">
        <f t="shared" si="1"/>
        <v>0.96185253382215552</v>
      </c>
      <c r="D17">
        <f t="shared" si="2"/>
        <v>2.1043040613947499E-2</v>
      </c>
    </row>
    <row r="18" spans="1:4" x14ac:dyDescent="0.35">
      <c r="A18">
        <v>4</v>
      </c>
      <c r="B18" s="2">
        <f t="shared" si="0"/>
        <v>9.5337562778746651E-3</v>
      </c>
      <c r="C18" s="2">
        <f t="shared" si="1"/>
        <v>0.95337562778746654</v>
      </c>
      <c r="D18">
        <f t="shared" si="2"/>
        <v>3.7090615934658809E-2</v>
      </c>
    </row>
    <row r="19" spans="1:4" x14ac:dyDescent="0.35">
      <c r="A19">
        <v>4.25</v>
      </c>
      <c r="B19" s="2">
        <f t="shared" si="0"/>
        <v>5.2320238087362643E-3</v>
      </c>
      <c r="C19" s="2">
        <f t="shared" si="1"/>
        <v>0.93040002119091292</v>
      </c>
      <c r="D19">
        <f t="shared" si="2"/>
        <v>6.4367955000350779E-2</v>
      </c>
    </row>
    <row r="20" spans="1:4" x14ac:dyDescent="0.35">
      <c r="A20">
        <v>4.5</v>
      </c>
      <c r="B20" s="2">
        <f t="shared" si="0"/>
        <v>2.807945403180954E-3</v>
      </c>
      <c r="C20" s="2">
        <f t="shared" si="1"/>
        <v>0.88795030194516333</v>
      </c>
      <c r="D20">
        <f t="shared" si="2"/>
        <v>0.10924175265165578</v>
      </c>
    </row>
    <row r="21" spans="1:4" x14ac:dyDescent="0.35">
      <c r="A21">
        <v>4.75</v>
      </c>
      <c r="B21" s="2">
        <f t="shared" si="0"/>
        <v>1.4569439503322333E-3</v>
      </c>
      <c r="C21" s="2">
        <f t="shared" si="1"/>
        <v>0.81929979175789047</v>
      </c>
      <c r="D21">
        <f t="shared" si="2"/>
        <v>0.17924326429177728</v>
      </c>
    </row>
    <row r="22" spans="1:4" x14ac:dyDescent="0.35">
      <c r="A22">
        <v>5</v>
      </c>
      <c r="B22" s="2">
        <f t="shared" si="0"/>
        <v>7.1940109542565571E-4</v>
      </c>
      <c r="C22" s="2">
        <f t="shared" si="1"/>
        <v>0.71940109542565578</v>
      </c>
      <c r="D22">
        <f t="shared" si="2"/>
        <v>0.27987950347891855</v>
      </c>
    </row>
    <row r="23" spans="1:4" x14ac:dyDescent="0.35">
      <c r="A23">
        <v>5.25</v>
      </c>
      <c r="B23" s="2">
        <f t="shared" si="0"/>
        <v>3.3227579022082024E-4</v>
      </c>
      <c r="C23" s="2">
        <f t="shared" si="1"/>
        <v>0.59087919620409768</v>
      </c>
      <c r="D23">
        <f t="shared" si="2"/>
        <v>0.40878852800568155</v>
      </c>
    </row>
    <row r="24" spans="1:4" x14ac:dyDescent="0.35">
      <c r="A24">
        <v>5.5</v>
      </c>
      <c r="B24" s="2">
        <f t="shared" si="0"/>
        <v>1.4176898267422074E-4</v>
      </c>
      <c r="C24" s="2">
        <f t="shared" si="1"/>
        <v>0.44831288681548642</v>
      </c>
      <c r="D24">
        <f t="shared" si="2"/>
        <v>0.55154534420183932</v>
      </c>
    </row>
    <row r="25" spans="1:4" x14ac:dyDescent="0.35">
      <c r="A25">
        <v>5.75</v>
      </c>
      <c r="B25" s="2">
        <f t="shared" si="0"/>
        <v>5.5781467523931217E-5</v>
      </c>
      <c r="C25" s="2">
        <f t="shared" si="1"/>
        <v>0.31368224368469949</v>
      </c>
      <c r="D25">
        <f t="shared" si="2"/>
        <v>0.68626197484777651</v>
      </c>
    </row>
    <row r="26" spans="1:4" x14ac:dyDescent="0.35">
      <c r="A26">
        <v>6</v>
      </c>
      <c r="B26" s="2">
        <f t="shared" si="0"/>
        <v>2.044759185616367E-5</v>
      </c>
      <c r="C26" s="2">
        <f t="shared" si="1"/>
        <v>0.20447591856163669</v>
      </c>
      <c r="D26">
        <f t="shared" si="2"/>
        <v>0.79550363384650713</v>
      </c>
    </row>
    <row r="27" spans="1:4" x14ac:dyDescent="0.35">
      <c r="A27">
        <v>6.25</v>
      </c>
      <c r="B27" s="2">
        <f t="shared" si="0"/>
        <v>7.1017344893564893E-6</v>
      </c>
      <c r="C27" s="2">
        <f t="shared" si="1"/>
        <v>0.12628868217985931</v>
      </c>
      <c r="D27">
        <f t="shared" si="2"/>
        <v>0.8737042160856513</v>
      </c>
    </row>
    <row r="28" spans="1:4" x14ac:dyDescent="0.35">
      <c r="A28">
        <v>6.5</v>
      </c>
      <c r="B28" s="2">
        <f t="shared" si="0"/>
        <v>2.3771663383311644E-6</v>
      </c>
      <c r="C28" s="2">
        <f t="shared" si="1"/>
        <v>7.5172600062089201E-2</v>
      </c>
      <c r="D28">
        <f t="shared" si="2"/>
        <v>0.92482502277157252</v>
      </c>
    </row>
    <row r="29" spans="1:4" x14ac:dyDescent="0.35">
      <c r="A29">
        <v>6.75</v>
      </c>
      <c r="B29" s="2">
        <f t="shared" si="0"/>
        <v>7.7730040104074952E-7</v>
      </c>
      <c r="C29" s="2">
        <f t="shared" si="1"/>
        <v>4.3710813759224525E-2</v>
      </c>
      <c r="D29">
        <f t="shared" si="2"/>
        <v>0.95628840894037448</v>
      </c>
    </row>
    <row r="30" spans="1:4" x14ac:dyDescent="0.35">
      <c r="A30">
        <v>7</v>
      </c>
      <c r="B30" s="2">
        <f t="shared" si="0"/>
        <v>2.5059814959437286E-7</v>
      </c>
      <c r="C30" s="2">
        <f t="shared" si="1"/>
        <v>2.5059814959437286E-2</v>
      </c>
      <c r="D30">
        <f t="shared" si="2"/>
        <v>0.97493993444241311</v>
      </c>
    </row>
    <row r="31" spans="1:4" x14ac:dyDescent="0.35">
      <c r="A31">
        <v>7.25</v>
      </c>
      <c r="B31" s="2">
        <f t="shared" si="0"/>
        <v>8.0124888104683758E-8</v>
      </c>
      <c r="C31" s="2">
        <f t="shared" si="1"/>
        <v>1.4248443874823191E-2</v>
      </c>
      <c r="D31">
        <f t="shared" si="2"/>
        <v>0.98575147600028867</v>
      </c>
    </row>
    <row r="32" spans="1:4" x14ac:dyDescent="0.35">
      <c r="A32">
        <v>7.5</v>
      </c>
      <c r="B32" s="2">
        <f t="shared" si="0"/>
        <v>2.549671211562784E-8</v>
      </c>
      <c r="C32" s="2">
        <f t="shared" si="1"/>
        <v>8.0627683130994436E-3</v>
      </c>
      <c r="D32">
        <f t="shared" si="2"/>
        <v>0.99193720619018833</v>
      </c>
    </row>
    <row r="33" spans="1:4" x14ac:dyDescent="0.35">
      <c r="A33">
        <v>7.75</v>
      </c>
      <c r="B33" s="2">
        <f t="shared" si="0"/>
        <v>8.091320624911918E-9</v>
      </c>
      <c r="C33" s="2">
        <f t="shared" si="1"/>
        <v>4.5500839627529797E-3</v>
      </c>
      <c r="D33">
        <f t="shared" si="2"/>
        <v>0.99544990794592636</v>
      </c>
    </row>
    <row r="34" spans="1:4" x14ac:dyDescent="0.35">
      <c r="A34">
        <v>8</v>
      </c>
      <c r="B34" s="2">
        <f t="shared" si="0"/>
        <v>2.5638057806125354E-9</v>
      </c>
      <c r="C34" s="2">
        <f t="shared" si="1"/>
        <v>2.5638057806125353E-3</v>
      </c>
      <c r="D34">
        <f t="shared" si="2"/>
        <v>0.99743619165558173</v>
      </c>
    </row>
    <row r="35" spans="1:4" x14ac:dyDescent="0.35">
      <c r="A35">
        <v>8.25</v>
      </c>
      <c r="B35" s="2">
        <f t="shared" si="0"/>
        <v>8.1165731374285711E-10</v>
      </c>
      <c r="C35" s="2">
        <f t="shared" si="1"/>
        <v>1.4433534890364258E-3</v>
      </c>
      <c r="D35">
        <f t="shared" si="2"/>
        <v>0.99855664569930624</v>
      </c>
    </row>
    <row r="36" spans="1:4" x14ac:dyDescent="0.35">
      <c r="A36">
        <v>8.5</v>
      </c>
      <c r="B36" s="2">
        <f t="shared" si="0"/>
        <v>2.5683081828427765E-10</v>
      </c>
      <c r="C36" s="2">
        <f t="shared" si="1"/>
        <v>8.1217035910313717E-4</v>
      </c>
      <c r="D36">
        <f t="shared" si="2"/>
        <v>0.99918782938406614</v>
      </c>
    </row>
    <row r="37" spans="1:4" x14ac:dyDescent="0.35">
      <c r="A37">
        <v>8.75</v>
      </c>
      <c r="B37" s="2">
        <f t="shared" si="0"/>
        <v>8.124591506157666E-11</v>
      </c>
      <c r="C37" s="2">
        <f t="shared" si="1"/>
        <v>4.5687935542029615E-4</v>
      </c>
      <c r="D37">
        <f t="shared" si="2"/>
        <v>0.99954312056333383</v>
      </c>
    </row>
    <row r="38" spans="1:4" x14ac:dyDescent="0.35">
      <c r="A38">
        <v>9</v>
      </c>
      <c r="B38" s="2">
        <f t="shared" si="0"/>
        <v>2.5697352590355409E-11</v>
      </c>
      <c r="C38" s="2">
        <f t="shared" si="1"/>
        <v>2.5697352590355412E-4</v>
      </c>
      <c r="D38">
        <f t="shared" si="2"/>
        <v>0.99974302644839907</v>
      </c>
    </row>
    <row r="39" spans="1:4" x14ac:dyDescent="0.35">
      <c r="A39">
        <v>9.25</v>
      </c>
      <c r="B39" s="2">
        <f t="shared" si="0"/>
        <v>8.1271304338198187E-12</v>
      </c>
      <c r="C39" s="2">
        <f t="shared" si="1"/>
        <v>1.445230871316251E-4</v>
      </c>
      <c r="D39">
        <f t="shared" si="2"/>
        <v>0.9998554769047413</v>
      </c>
    </row>
    <row r="40" spans="1:4" x14ac:dyDescent="0.35">
      <c r="A40">
        <v>9.5</v>
      </c>
      <c r="B40" s="2">
        <f t="shared" si="0"/>
        <v>2.5701868701302211E-12</v>
      </c>
      <c r="C40" s="2">
        <f t="shared" si="1"/>
        <v>8.1276445218709107E-5</v>
      </c>
      <c r="D40">
        <f t="shared" si="2"/>
        <v>0.99991872355221112</v>
      </c>
    </row>
    <row r="41" spans="1:4" x14ac:dyDescent="0.35">
      <c r="A41">
        <v>9.75</v>
      </c>
      <c r="B41" s="2">
        <f t="shared" si="0"/>
        <v>8.1279336433869339E-13</v>
      </c>
      <c r="C41" s="2">
        <f t="shared" si="1"/>
        <v>4.5706729760814331E-5</v>
      </c>
      <c r="D41">
        <f t="shared" si="2"/>
        <v>0.99995429326942642</v>
      </c>
    </row>
    <row r="42" spans="1:4" x14ac:dyDescent="0.35">
      <c r="A42">
        <v>10</v>
      </c>
      <c r="B42" s="2">
        <f t="shared" si="0"/>
        <v>2.5703297151215919E-13</v>
      </c>
      <c r="C42" s="2">
        <f t="shared" si="1"/>
        <v>2.570329715121592E-5</v>
      </c>
      <c r="D42">
        <f t="shared" si="2"/>
        <v>0.99997429670259175</v>
      </c>
    </row>
    <row r="43" spans="1:4" x14ac:dyDescent="0.35">
      <c r="A43">
        <v>10.25</v>
      </c>
      <c r="B43" s="2">
        <f t="shared" si="0"/>
        <v>8.1281876735830342E-14</v>
      </c>
      <c r="C43" s="2">
        <f t="shared" si="1"/>
        <v>1.4454188780864926E-5</v>
      </c>
      <c r="D43">
        <f t="shared" si="2"/>
        <v>0.99998554581113785</v>
      </c>
    </row>
    <row r="44" spans="1:4" x14ac:dyDescent="0.35">
      <c r="A44">
        <v>10.5</v>
      </c>
      <c r="B44" s="2">
        <f t="shared" si="0"/>
        <v>2.570374889977308E-14</v>
      </c>
      <c r="C44" s="2">
        <f t="shared" si="1"/>
        <v>8.1282390928330013E-6</v>
      </c>
      <c r="D44">
        <f t="shared" si="2"/>
        <v>0.99999187176088145</v>
      </c>
    </row>
    <row r="45" spans="1:4" x14ac:dyDescent="0.35">
      <c r="A45">
        <v>10.75</v>
      </c>
      <c r="B45" s="2">
        <f t="shared" si="0"/>
        <v>8.1282680082878376E-15</v>
      </c>
      <c r="C45" s="2">
        <f t="shared" si="1"/>
        <v>4.5708610032829097E-6</v>
      </c>
      <c r="D45">
        <f t="shared" si="2"/>
        <v>0.99999542913898865</v>
      </c>
    </row>
    <row r="46" spans="1:4" x14ac:dyDescent="0.35">
      <c r="A46">
        <v>11</v>
      </c>
      <c r="B46" s="2">
        <f t="shared" si="0"/>
        <v>2.5703891758513522E-15</v>
      </c>
      <c r="C46" s="2">
        <f t="shared" si="1"/>
        <v>2.5703891758513522E-6</v>
      </c>
      <c r="D46">
        <f t="shared" si="2"/>
        <v>0.99999742961082161</v>
      </c>
    </row>
    <row r="47" spans="1:4" x14ac:dyDescent="0.35">
      <c r="A47">
        <v>11.25</v>
      </c>
      <c r="B47" s="2">
        <f t="shared" si="0"/>
        <v>8.1282934126823783E-16</v>
      </c>
      <c r="C47" s="2">
        <f t="shared" si="1"/>
        <v>1.4454376814528087E-6</v>
      </c>
      <c r="D47">
        <f t="shared" si="2"/>
        <v>0.99999855456231779</v>
      </c>
    </row>
    <row r="48" spans="1:4" x14ac:dyDescent="0.35">
      <c r="A48">
        <v>11.5</v>
      </c>
      <c r="B48" s="2">
        <f t="shared" si="0"/>
        <v>2.5703936934744301E-16</v>
      </c>
      <c r="C48" s="2">
        <f t="shared" si="1"/>
        <v>8.1282985547118924E-7</v>
      </c>
      <c r="D48">
        <f t="shared" si="2"/>
        <v>0.99999918717014435</v>
      </c>
    </row>
    <row r="49" spans="1:4" x14ac:dyDescent="0.35">
      <c r="A49">
        <v>11.75</v>
      </c>
      <c r="B49" s="2">
        <f t="shared" si="0"/>
        <v>8.128301446290378E-17</v>
      </c>
      <c r="C49" s="2">
        <f t="shared" si="1"/>
        <v>4.570879806853575E-7</v>
      </c>
      <c r="D49">
        <f t="shared" si="2"/>
        <v>0.99999954291201931</v>
      </c>
    </row>
    <row r="50" spans="1:4" x14ac:dyDescent="0.35">
      <c r="A50">
        <v>12</v>
      </c>
      <c r="B50" s="2">
        <f t="shared" si="0"/>
        <v>2.5703951220755725E-17</v>
      </c>
      <c r="C50" s="2">
        <f t="shared" si="1"/>
        <v>2.5703951220755728E-7</v>
      </c>
      <c r="D50">
        <f t="shared" si="2"/>
        <v>0.99999974296048777</v>
      </c>
    </row>
    <row r="51" spans="1:4" x14ac:dyDescent="0.35">
      <c r="A51">
        <v>12.25</v>
      </c>
      <c r="B51" s="2">
        <f t="shared" si="0"/>
        <v>8.1283039867436066E-18</v>
      </c>
      <c r="C51" s="2">
        <f t="shared" si="1"/>
        <v>1.4454395618163467E-7</v>
      </c>
      <c r="D51">
        <f t="shared" si="2"/>
        <v>0.99999985545604386</v>
      </c>
    </row>
    <row r="52" spans="1:4" x14ac:dyDescent="0.35">
      <c r="A52">
        <v>12.5</v>
      </c>
      <c r="B52" s="2">
        <f t="shared" si="0"/>
        <v>2.5703955738392613E-18</v>
      </c>
      <c r="C52" s="2">
        <f t="shared" si="1"/>
        <v>8.1283045009476001E-8</v>
      </c>
      <c r="D52">
        <f t="shared" si="2"/>
        <v>0.99999991871695504</v>
      </c>
    </row>
    <row r="53" spans="1:4" x14ac:dyDescent="0.35">
      <c r="A53">
        <v>12.75</v>
      </c>
      <c r="B53" s="2">
        <f t="shared" si="0"/>
        <v>8.1283047901057409E-19</v>
      </c>
      <c r="C53" s="2">
        <f t="shared" si="1"/>
        <v>4.5708816872191424E-8</v>
      </c>
      <c r="D53">
        <f t="shared" si="2"/>
        <v>0.99999995429118316</v>
      </c>
    </row>
    <row r="54" spans="1:4" x14ac:dyDescent="0.35">
      <c r="A54">
        <v>13</v>
      </c>
      <c r="B54" s="2">
        <f t="shared" si="0"/>
        <v>2.5703957166995023E-19</v>
      </c>
      <c r="C54" s="2">
        <f t="shared" si="1"/>
        <v>2.5703957166995023E-8</v>
      </c>
      <c r="D54">
        <f t="shared" si="2"/>
        <v>0.99999997429604282</v>
      </c>
    </row>
    <row r="55" spans="1:4" x14ac:dyDescent="0.35">
      <c r="A55">
        <v>13.25</v>
      </c>
      <c r="B55" s="2">
        <f t="shared" si="0"/>
        <v>8.1283050441512192E-20</v>
      </c>
      <c r="C55" s="2">
        <f t="shared" si="1"/>
        <v>1.4454397498529671E-8</v>
      </c>
      <c r="D55">
        <f t="shared" si="2"/>
        <v>0.99999998554560254</v>
      </c>
    </row>
    <row r="56" spans="1:4" x14ac:dyDescent="0.35">
      <c r="A56">
        <v>13.5</v>
      </c>
      <c r="B56" s="2">
        <f t="shared" si="0"/>
        <v>2.5703957618758906E-20</v>
      </c>
      <c r="C56" s="2">
        <f t="shared" si="1"/>
        <v>8.128305095571642E-9</v>
      </c>
      <c r="D56">
        <f t="shared" si="2"/>
        <v>0.99999999187169497</v>
      </c>
    </row>
    <row r="57" spans="1:4" x14ac:dyDescent="0.35">
      <c r="A57">
        <v>13.75</v>
      </c>
      <c r="B57" s="2">
        <f t="shared" si="0"/>
        <v>8.1283051244874122E-21</v>
      </c>
      <c r="C57" s="2">
        <f t="shared" si="1"/>
        <v>4.5708818752557634E-9</v>
      </c>
      <c r="D57">
        <f t="shared" si="2"/>
        <v>0.9999999954291181</v>
      </c>
    </row>
    <row r="58" spans="1:4" x14ac:dyDescent="0.35">
      <c r="A58">
        <v>14</v>
      </c>
      <c r="B58" s="2">
        <f t="shared" si="0"/>
        <v>2.5703957761619236E-21</v>
      </c>
      <c r="C58" s="2">
        <f t="shared" si="1"/>
        <v>2.5703957761619237E-9</v>
      </c>
      <c r="D58">
        <f t="shared" si="2"/>
        <v>0.99999999742960421</v>
      </c>
    </row>
  </sheetData>
  <sheetProtection algorithmName="SHA-512" hashValue="RIWmbbwZTTL2BXJLD0pkt1tlAtm/yr014uh/O9Zt6TgslZhIjvGC9vxcEJkEG9B1pXhC9iXxybO/LpKQCIUFWw==" saltValue="a0giCsYrTlrp36BnK6B54w==" spinCount="100000" sheet="1" objects="1" scenarios="1"/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8"/>
  <sheetViews>
    <sheetView zoomScale="75" zoomScaleNormal="75" workbookViewId="0">
      <selection activeCell="E1" sqref="E1"/>
    </sheetView>
  </sheetViews>
  <sheetFormatPr defaultColWidth="9.08984375" defaultRowHeight="14.5" x14ac:dyDescent="0.35"/>
  <cols>
    <col min="2" max="3" width="18.6328125" style="2" customWidth="1"/>
    <col min="4" max="4" width="18.6328125" customWidth="1"/>
    <col min="5" max="16384" width="9.08984375" style="1"/>
  </cols>
  <sheetData>
    <row r="1" spans="1:14" ht="16.5" x14ac:dyDescent="0.45">
      <c r="A1" t="s">
        <v>0</v>
      </c>
      <c r="B1" s="5" t="s">
        <v>9</v>
      </c>
      <c r="C1" s="5" t="s">
        <v>10</v>
      </c>
      <c r="D1" s="5" t="s">
        <v>11</v>
      </c>
      <c r="E1" s="6"/>
      <c r="G1" t="s">
        <v>3</v>
      </c>
      <c r="H1" s="4">
        <v>2.12</v>
      </c>
      <c r="J1" t="s">
        <v>2</v>
      </c>
      <c r="K1" s="4">
        <v>7.21</v>
      </c>
      <c r="M1" t="s">
        <v>4</v>
      </c>
      <c r="N1" s="4">
        <v>12.38</v>
      </c>
    </row>
    <row r="2" spans="1:14" x14ac:dyDescent="0.35">
      <c r="A2" s="3">
        <v>0</v>
      </c>
      <c r="B2" s="2">
        <f t="shared" ref="B2:B33" si="0">1/(1+10^(A2-$H$1))</f>
        <v>0.99247133501399121</v>
      </c>
      <c r="C2" s="2">
        <f>1/(1+10^(A2-$K$1))</f>
        <v>0.9999999383405036</v>
      </c>
      <c r="D2" s="2">
        <f>1/(1+10^(A2-$N$1))</f>
        <v>0.99999999999958322</v>
      </c>
    </row>
    <row r="3" spans="1:14" x14ac:dyDescent="0.35">
      <c r="A3" s="3">
        <v>0.25</v>
      </c>
      <c r="B3" s="2">
        <f t="shared" si="0"/>
        <v>0.98668991922340277</v>
      </c>
      <c r="C3" s="2">
        <f t="shared" ref="C3:C58" si="1">1/(1+10^(A3-$K$1))</f>
        <v>0.99999989035219228</v>
      </c>
      <c r="D3" s="2">
        <f t="shared" ref="D3:D58" si="2">1/(1+10^(A3-$N$1))</f>
        <v>0.99999999999925859</v>
      </c>
    </row>
    <row r="4" spans="1:14" x14ac:dyDescent="0.35">
      <c r="A4" s="3">
        <v>0.5</v>
      </c>
      <c r="B4" s="2">
        <f t="shared" si="0"/>
        <v>0.97657363027841748</v>
      </c>
      <c r="C4" s="2">
        <f t="shared" si="1"/>
        <v>0.99999980501557806</v>
      </c>
      <c r="D4" s="2">
        <f t="shared" si="2"/>
        <v>0.99999999999868172</v>
      </c>
    </row>
    <row r="5" spans="1:14" x14ac:dyDescent="0.35">
      <c r="A5" s="3">
        <v>0.75</v>
      </c>
      <c r="B5" s="2">
        <f t="shared" si="0"/>
        <v>0.95908730010332066</v>
      </c>
      <c r="C5" s="2">
        <f t="shared" si="1"/>
        <v>0.99999965326326989</v>
      </c>
      <c r="D5" s="2">
        <f t="shared" si="2"/>
        <v>0.99999999999765588</v>
      </c>
    </row>
    <row r="6" spans="1:14" x14ac:dyDescent="0.35">
      <c r="A6" s="3">
        <v>1</v>
      </c>
      <c r="B6" s="2">
        <f t="shared" si="0"/>
        <v>0.92949090437477033</v>
      </c>
      <c r="C6" s="2">
        <f t="shared" si="1"/>
        <v>0.99999938340537819</v>
      </c>
      <c r="D6" s="2">
        <f t="shared" si="2"/>
        <v>0.99999999999583133</v>
      </c>
    </row>
    <row r="7" spans="1:14" x14ac:dyDescent="0.35">
      <c r="A7" s="3">
        <v>1.25</v>
      </c>
      <c r="B7" s="2">
        <f t="shared" si="0"/>
        <v>0.88113778355369832</v>
      </c>
      <c r="C7" s="2">
        <f t="shared" si="1"/>
        <v>0.99999890352300602</v>
      </c>
      <c r="D7" s="2">
        <f t="shared" si="2"/>
        <v>0.99999999999258682</v>
      </c>
    </row>
    <row r="8" spans="1:14" x14ac:dyDescent="0.35">
      <c r="A8" s="3">
        <v>1.5</v>
      </c>
      <c r="B8" s="2">
        <f t="shared" si="0"/>
        <v>0.80652752281710793</v>
      </c>
      <c r="C8" s="2">
        <f t="shared" si="1"/>
        <v>0.99999805015920207</v>
      </c>
      <c r="D8" s="2">
        <f t="shared" si="2"/>
        <v>0.99999999998681743</v>
      </c>
    </row>
    <row r="9" spans="1:14" x14ac:dyDescent="0.35">
      <c r="A9" s="3">
        <v>1.75</v>
      </c>
      <c r="B9" s="2">
        <f t="shared" si="0"/>
        <v>0.70097739861010799</v>
      </c>
      <c r="C9" s="2">
        <f t="shared" si="1"/>
        <v>0.99999653264351807</v>
      </c>
      <c r="D9" s="2">
        <f t="shared" si="2"/>
        <v>0.99999999997655764</v>
      </c>
    </row>
    <row r="10" spans="1:14" x14ac:dyDescent="0.35">
      <c r="A10" s="3">
        <v>2</v>
      </c>
      <c r="B10" s="2">
        <f t="shared" si="0"/>
        <v>0.56864139188366769</v>
      </c>
      <c r="C10" s="2">
        <f t="shared" si="1"/>
        <v>0.99999383408800013</v>
      </c>
      <c r="D10" s="2">
        <f t="shared" si="2"/>
        <v>0.99999999995831312</v>
      </c>
    </row>
    <row r="11" spans="1:14" x14ac:dyDescent="0.35">
      <c r="A11" s="3">
        <v>2.25</v>
      </c>
      <c r="B11" s="2">
        <f t="shared" si="0"/>
        <v>0.42571979634547563</v>
      </c>
      <c r="C11" s="2">
        <f t="shared" si="1"/>
        <v>0.99998903533826367</v>
      </c>
      <c r="D11" s="2">
        <f t="shared" si="2"/>
        <v>0.99999999992586908</v>
      </c>
    </row>
    <row r="12" spans="1:14" x14ac:dyDescent="0.35">
      <c r="A12" s="3">
        <v>2.5</v>
      </c>
      <c r="B12" s="2">
        <f t="shared" si="0"/>
        <v>0.29421864028799755</v>
      </c>
      <c r="C12" s="2">
        <f t="shared" si="1"/>
        <v>0.99998050193418442</v>
      </c>
      <c r="D12" s="2">
        <f t="shared" si="2"/>
        <v>0.99999999986817434</v>
      </c>
    </row>
    <row r="13" spans="1:14" x14ac:dyDescent="0.35">
      <c r="A13">
        <v>2.75</v>
      </c>
      <c r="B13" s="2">
        <f t="shared" si="0"/>
        <v>0.18990484139524333</v>
      </c>
      <c r="C13" s="2">
        <f t="shared" si="1"/>
        <v>0.99996532751717759</v>
      </c>
      <c r="D13" s="2">
        <f t="shared" si="2"/>
        <v>0.99999999976557707</v>
      </c>
    </row>
    <row r="14" spans="1:14" x14ac:dyDescent="0.35">
      <c r="A14">
        <v>3</v>
      </c>
      <c r="B14" s="2">
        <f t="shared" si="0"/>
        <v>0.11647171194356075</v>
      </c>
      <c r="C14" s="2">
        <f t="shared" si="1"/>
        <v>0.99993834430147344</v>
      </c>
      <c r="D14" s="2">
        <f t="shared" si="2"/>
        <v>0.99999999958313057</v>
      </c>
    </row>
    <row r="15" spans="1:14" x14ac:dyDescent="0.35">
      <c r="A15">
        <v>3.25</v>
      </c>
      <c r="B15" s="2">
        <f t="shared" si="0"/>
        <v>6.901488036818261E-2</v>
      </c>
      <c r="C15" s="2">
        <f t="shared" si="1"/>
        <v>0.99989036420171196</v>
      </c>
      <c r="D15" s="2">
        <f t="shared" si="2"/>
        <v>0.99999999925868965</v>
      </c>
    </row>
    <row r="16" spans="1:14" x14ac:dyDescent="0.35">
      <c r="A16">
        <v>3.5</v>
      </c>
      <c r="B16" s="2">
        <f t="shared" si="0"/>
        <v>4.0018682017058861E-2</v>
      </c>
      <c r="C16" s="2">
        <f t="shared" si="1"/>
        <v>0.99980505355155214</v>
      </c>
      <c r="D16" s="2">
        <f t="shared" si="2"/>
        <v>0.99999999868174316</v>
      </c>
    </row>
    <row r="17" spans="1:4" x14ac:dyDescent="0.35">
      <c r="A17">
        <v>3.75</v>
      </c>
      <c r="B17" s="2">
        <f t="shared" si="0"/>
        <v>2.2905334696986978E-2</v>
      </c>
      <c r="C17" s="2">
        <f t="shared" si="1"/>
        <v>0.99965338333431841</v>
      </c>
      <c r="D17" s="2">
        <f t="shared" si="2"/>
        <v>0.99999999765577119</v>
      </c>
    </row>
    <row r="18" spans="1:4" x14ac:dyDescent="0.35">
      <c r="A18">
        <v>4</v>
      </c>
      <c r="B18" s="2">
        <f t="shared" si="0"/>
        <v>1.301104836375208E-2</v>
      </c>
      <c r="C18" s="2">
        <f t="shared" si="1"/>
        <v>0.99938378495325642</v>
      </c>
      <c r="D18" s="2">
        <f t="shared" si="2"/>
        <v>0.99999999583130617</v>
      </c>
    </row>
    <row r="19" spans="1:4" x14ac:dyDescent="0.35">
      <c r="A19">
        <v>4.25</v>
      </c>
      <c r="B19" s="2">
        <f t="shared" si="0"/>
        <v>7.3585527081719698E-3</v>
      </c>
      <c r="C19" s="2">
        <f t="shared" si="1"/>
        <v>0.99890472275147857</v>
      </c>
      <c r="D19" s="2">
        <f t="shared" si="2"/>
        <v>0.99999999258689765</v>
      </c>
    </row>
    <row r="20" spans="1:4" x14ac:dyDescent="0.35">
      <c r="A20">
        <v>4.5</v>
      </c>
      <c r="B20" s="2">
        <f t="shared" si="0"/>
        <v>4.1513879692703934E-3</v>
      </c>
      <c r="C20" s="2">
        <f t="shared" si="1"/>
        <v>0.99805394989552898</v>
      </c>
      <c r="D20" s="2">
        <f t="shared" si="2"/>
        <v>0.99999998681743274</v>
      </c>
    </row>
    <row r="21" spans="1:4" x14ac:dyDescent="0.35">
      <c r="A21">
        <v>4.75</v>
      </c>
      <c r="B21" s="2">
        <f t="shared" si="0"/>
        <v>2.3387462589479729E-3</v>
      </c>
      <c r="C21" s="2">
        <f t="shared" si="1"/>
        <v>0.99654461259692717</v>
      </c>
      <c r="D21" s="2">
        <f t="shared" si="2"/>
        <v>0.99999997655771244</v>
      </c>
    </row>
    <row r="22" spans="1:4" x14ac:dyDescent="0.35">
      <c r="A22">
        <v>5</v>
      </c>
      <c r="B22" s="2">
        <f t="shared" si="0"/>
        <v>1.3165212255793347E-3</v>
      </c>
      <c r="C22" s="2">
        <f t="shared" si="1"/>
        <v>0.99387183593471751</v>
      </c>
      <c r="D22" s="2">
        <f t="shared" si="2"/>
        <v>0.99999995831306343</v>
      </c>
    </row>
    <row r="23" spans="1:4" x14ac:dyDescent="0.35">
      <c r="A23">
        <v>5.25</v>
      </c>
      <c r="B23" s="2">
        <f t="shared" si="0"/>
        <v>7.4076110750556602E-4</v>
      </c>
      <c r="C23" s="2">
        <f t="shared" si="1"/>
        <v>0.98915414052291872</v>
      </c>
      <c r="D23" s="2">
        <f t="shared" si="2"/>
        <v>0.99999992586898123</v>
      </c>
    </row>
    <row r="24" spans="1:4" x14ac:dyDescent="0.35">
      <c r="A24">
        <v>5.5</v>
      </c>
      <c r="B24" s="2">
        <f t="shared" si="0"/>
        <v>4.1669567580086933E-4</v>
      </c>
      <c r="C24" s="2">
        <f t="shared" si="1"/>
        <v>0.98087447207582434</v>
      </c>
      <c r="D24" s="2">
        <f t="shared" si="2"/>
        <v>0.9999998681743435</v>
      </c>
    </row>
    <row r="25" spans="1:4" x14ac:dyDescent="0.35">
      <c r="A25">
        <v>5.75</v>
      </c>
      <c r="B25" s="2">
        <f t="shared" si="0"/>
        <v>2.3436794032408254E-4</v>
      </c>
      <c r="C25" s="2">
        <f t="shared" si="1"/>
        <v>0.96648828945162879</v>
      </c>
      <c r="D25" s="2">
        <f t="shared" si="2"/>
        <v>0.99999976557717341</v>
      </c>
    </row>
    <row r="26" spans="1:4" x14ac:dyDescent="0.35">
      <c r="A26">
        <v>6</v>
      </c>
      <c r="B26" s="2">
        <f t="shared" si="0"/>
        <v>1.3180829813791889E-4</v>
      </c>
      <c r="C26" s="2">
        <f t="shared" si="1"/>
        <v>0.94192158580473584</v>
      </c>
      <c r="D26" s="2">
        <f t="shared" si="2"/>
        <v>0.99999958313079029</v>
      </c>
    </row>
    <row r="27" spans="1:4" x14ac:dyDescent="0.35">
      <c r="A27">
        <v>6.25</v>
      </c>
      <c r="B27" s="2">
        <f t="shared" si="0"/>
        <v>7.4125529128703146E-5</v>
      </c>
      <c r="C27" s="2">
        <f t="shared" si="1"/>
        <v>0.9011868291216677</v>
      </c>
      <c r="D27" s="2">
        <f t="shared" si="2"/>
        <v>0.99999925869030837</v>
      </c>
    </row>
    <row r="28" spans="1:4" x14ac:dyDescent="0.35">
      <c r="A28">
        <v>6.5</v>
      </c>
      <c r="B28" s="2">
        <f t="shared" si="0"/>
        <v>4.1685200618645331E-5</v>
      </c>
      <c r="C28" s="2">
        <f t="shared" si="1"/>
        <v>0.83683096600289486</v>
      </c>
      <c r="D28" s="2">
        <f t="shared" si="2"/>
        <v>0.99999868174499917</v>
      </c>
    </row>
    <row r="29" spans="1:4" x14ac:dyDescent="0.35">
      <c r="A29">
        <v>6.75</v>
      </c>
      <c r="B29" s="2">
        <f t="shared" si="0"/>
        <v>2.3441738625207555E-5</v>
      </c>
      <c r="C29" s="2">
        <f t="shared" si="1"/>
        <v>0.74253555894306977</v>
      </c>
      <c r="D29" s="2">
        <f t="shared" si="2"/>
        <v>0.99999765577668009</v>
      </c>
    </row>
    <row r="30" spans="1:4" x14ac:dyDescent="0.35">
      <c r="A30">
        <v>7</v>
      </c>
      <c r="B30" s="2">
        <f t="shared" si="0"/>
        <v>1.3182393607772015E-5</v>
      </c>
      <c r="C30" s="2">
        <f t="shared" si="1"/>
        <v>0.61858412208903069</v>
      </c>
      <c r="D30" s="2">
        <f t="shared" si="2"/>
        <v>0.99999583132354319</v>
      </c>
    </row>
    <row r="31" spans="1:4" x14ac:dyDescent="0.35">
      <c r="A31">
        <v>7.25</v>
      </c>
      <c r="B31" s="2">
        <f t="shared" si="0"/>
        <v>7.4130474593291616E-6</v>
      </c>
      <c r="C31" s="2">
        <f t="shared" si="1"/>
        <v>0.47699041270243769</v>
      </c>
      <c r="D31" s="2">
        <f t="shared" si="2"/>
        <v>0.99999258695254067</v>
      </c>
    </row>
    <row r="32" spans="1:4" x14ac:dyDescent="0.35">
      <c r="A32">
        <v>7.5</v>
      </c>
      <c r="B32" s="2">
        <f t="shared" si="0"/>
        <v>4.1686764567675098E-6</v>
      </c>
      <c r="C32" s="2">
        <f t="shared" si="1"/>
        <v>0.33900090875364175</v>
      </c>
      <c r="D32" s="2">
        <f t="shared" si="2"/>
        <v>0.9999868176063923</v>
      </c>
    </row>
    <row r="33" spans="1:4" x14ac:dyDescent="0.35">
      <c r="A33">
        <v>7.75</v>
      </c>
      <c r="B33" s="2">
        <f t="shared" si="0"/>
        <v>2.3442233199240629E-6</v>
      </c>
      <c r="C33" s="2">
        <f t="shared" si="1"/>
        <v>0.22384542465816923</v>
      </c>
      <c r="D33" s="2">
        <f t="shared" si="2"/>
        <v>0.99997655826137488</v>
      </c>
    </row>
    <row r="34" spans="1:4" x14ac:dyDescent="0.35">
      <c r="A34">
        <v>8</v>
      </c>
      <c r="B34" s="2">
        <f t="shared" ref="B34:B58" si="3">1/(1+10^(A34-$H$1))</f>
        <v>1.3182550007578685E-6</v>
      </c>
      <c r="C34" s="2">
        <f t="shared" si="1"/>
        <v>0.13954883824228792</v>
      </c>
      <c r="D34" s="2">
        <f t="shared" si="2"/>
        <v>0.99995831479938135</v>
      </c>
    </row>
    <row r="35" spans="1:4" x14ac:dyDescent="0.35">
      <c r="A35">
        <v>8.25</v>
      </c>
      <c r="B35" s="2">
        <f t="shared" si="3"/>
        <v>7.4130969176044967E-7</v>
      </c>
      <c r="C35" s="2">
        <f t="shared" si="1"/>
        <v>8.357862293048654E-2</v>
      </c>
      <c r="D35" s="2">
        <f t="shared" si="2"/>
        <v>0.99992587447087122</v>
      </c>
    </row>
    <row r="36" spans="1:4" x14ac:dyDescent="0.35">
      <c r="A36">
        <v>8.5</v>
      </c>
      <c r="B36" s="2">
        <f t="shared" si="3"/>
        <v>4.1686920969032448E-7</v>
      </c>
      <c r="C36" s="2">
        <f t="shared" si="1"/>
        <v>4.8784185889897948E-2</v>
      </c>
      <c r="D36" s="2">
        <f t="shared" si="2"/>
        <v>0.99986819170186214</v>
      </c>
    </row>
    <row r="37" spans="1:4" x14ac:dyDescent="0.35">
      <c r="A37">
        <v>8.75</v>
      </c>
      <c r="B37" s="2">
        <f t="shared" si="3"/>
        <v>2.3442282657791754E-7</v>
      </c>
      <c r="C37" s="2">
        <f t="shared" si="1"/>
        <v>2.8031867151696522E-2</v>
      </c>
      <c r="D37" s="2">
        <f t="shared" si="2"/>
        <v>0.99976563205967584</v>
      </c>
    </row>
    <row r="38" spans="1:4" x14ac:dyDescent="0.35">
      <c r="A38">
        <v>9</v>
      </c>
      <c r="B38" s="2">
        <f t="shared" si="3"/>
        <v>1.3182565647763447E-7</v>
      </c>
      <c r="C38" s="2">
        <f t="shared" si="1"/>
        <v>1.5959271890602533E-2</v>
      </c>
      <c r="D38" s="2">
        <f t="shared" si="2"/>
        <v>0.99958330432419917</v>
      </c>
    </row>
    <row r="39" spans="1:4" x14ac:dyDescent="0.35">
      <c r="A39">
        <v>9.25</v>
      </c>
      <c r="B39" s="2">
        <f t="shared" si="3"/>
        <v>7.4131018634683206E-8</v>
      </c>
      <c r="C39" s="2">
        <f t="shared" si="1"/>
        <v>9.0376837382396373E-3</v>
      </c>
      <c r="D39" s="2">
        <f t="shared" si="2"/>
        <v>0.99925923889249435</v>
      </c>
    </row>
    <row r="40" spans="1:4" x14ac:dyDescent="0.35">
      <c r="A40">
        <v>9.5</v>
      </c>
      <c r="B40" s="2">
        <f t="shared" si="3"/>
        <v>4.1686936609232756E-8</v>
      </c>
      <c r="C40" s="2">
        <f t="shared" si="1"/>
        <v>5.1024453679820118E-3</v>
      </c>
      <c r="D40" s="2">
        <f t="shared" si="2"/>
        <v>0.99868347877442076</v>
      </c>
    </row>
    <row r="41" spans="1:4" x14ac:dyDescent="0.35">
      <c r="A41">
        <v>9.75</v>
      </c>
      <c r="B41" s="2">
        <f t="shared" si="3"/>
        <v>2.344228760365832E-8</v>
      </c>
      <c r="C41" s="2">
        <f t="shared" si="1"/>
        <v>2.8757377847606234E-3</v>
      </c>
      <c r="D41" s="2">
        <f t="shared" si="2"/>
        <v>0.99766125374105197</v>
      </c>
    </row>
    <row r="42" spans="1:4" x14ac:dyDescent="0.35">
      <c r="A42">
        <v>10</v>
      </c>
      <c r="B42" s="2">
        <f t="shared" si="3"/>
        <v>1.3182567211783951E-8</v>
      </c>
      <c r="C42" s="2">
        <f t="shared" si="1"/>
        <v>1.6191840882551134E-3</v>
      </c>
      <c r="D42" s="2">
        <f t="shared" si="2"/>
        <v>0.9958486120307295</v>
      </c>
    </row>
    <row r="43" spans="1:4" x14ac:dyDescent="0.35">
      <c r="A43">
        <v>10.25</v>
      </c>
      <c r="B43" s="2">
        <f t="shared" si="3"/>
        <v>7.4131023580550843E-9</v>
      </c>
      <c r="C43" s="2">
        <f t="shared" si="1"/>
        <v>9.1117983347118044E-4</v>
      </c>
      <c r="D43" s="2">
        <f t="shared" si="2"/>
        <v>0.99264144729182813</v>
      </c>
    </row>
    <row r="44" spans="1:4" x14ac:dyDescent="0.35">
      <c r="A44">
        <v>10.5</v>
      </c>
      <c r="B44" s="2">
        <f t="shared" si="3"/>
        <v>4.1686938173253533E-9</v>
      </c>
      <c r="C44" s="2">
        <f t="shared" si="1"/>
        <v>5.1259849201931566E-4</v>
      </c>
      <c r="D44" s="2">
        <f t="shared" si="2"/>
        <v>0.98698895163624789</v>
      </c>
    </row>
    <row r="45" spans="1:4" x14ac:dyDescent="0.35">
      <c r="A45">
        <v>10.75</v>
      </c>
      <c r="B45" s="2">
        <f t="shared" si="3"/>
        <v>2.344228809824515E-9</v>
      </c>
      <c r="C45" s="2">
        <f t="shared" si="1"/>
        <v>2.883199979169627E-4</v>
      </c>
      <c r="D45" s="2">
        <f t="shared" si="2"/>
        <v>0.97709466530301303</v>
      </c>
    </row>
    <row r="46" spans="1:4" x14ac:dyDescent="0.35">
      <c r="A46">
        <v>11</v>
      </c>
      <c r="B46" s="2">
        <f t="shared" si="3"/>
        <v>1.3182567368186058E-9</v>
      </c>
      <c r="C46" s="2">
        <f t="shared" si="1"/>
        <v>1.6215471132107731E-4</v>
      </c>
      <c r="D46" s="2">
        <f t="shared" si="2"/>
        <v>0.95998131798294117</v>
      </c>
    </row>
    <row r="47" spans="1:4" x14ac:dyDescent="0.35">
      <c r="A47">
        <v>11.25</v>
      </c>
      <c r="B47" s="2">
        <f t="shared" si="3"/>
        <v>7.4131024075137812E-10</v>
      </c>
      <c r="C47" s="2">
        <f t="shared" si="1"/>
        <v>9.11927670563883E-5</v>
      </c>
      <c r="D47" s="2">
        <f t="shared" si="2"/>
        <v>0.93098511963181751</v>
      </c>
    </row>
    <row r="48" spans="1:4" x14ac:dyDescent="0.35">
      <c r="A48">
        <v>11.5</v>
      </c>
      <c r="B48" s="2">
        <f t="shared" si="3"/>
        <v>4.1686938329655561E-10</v>
      </c>
      <c r="C48" s="2">
        <f t="shared" si="1"/>
        <v>5.1283508266033878E-5</v>
      </c>
      <c r="D48" s="2">
        <f t="shared" si="2"/>
        <v>0.88352828805643946</v>
      </c>
    </row>
    <row r="49" spans="1:4" x14ac:dyDescent="0.35">
      <c r="A49">
        <v>11.75</v>
      </c>
      <c r="B49" s="2">
        <f t="shared" si="3"/>
        <v>2.3442288147703801E-10</v>
      </c>
      <c r="C49" s="2">
        <f t="shared" si="1"/>
        <v>2.8839483291482564E-5</v>
      </c>
      <c r="D49" s="2">
        <f t="shared" si="2"/>
        <v>0.810095158604757</v>
      </c>
    </row>
    <row r="50" spans="1:4" x14ac:dyDescent="0.35">
      <c r="A50">
        <v>12</v>
      </c>
      <c r="B50" s="2">
        <f t="shared" si="3"/>
        <v>1.3182567383826251E-10</v>
      </c>
      <c r="C50" s="2">
        <f t="shared" si="1"/>
        <v>1.6217837951055827E-5</v>
      </c>
      <c r="D50" s="2">
        <f t="shared" si="2"/>
        <v>0.70578135971200295</v>
      </c>
    </row>
    <row r="51" spans="1:4" x14ac:dyDescent="0.35">
      <c r="A51">
        <v>12.25</v>
      </c>
      <c r="B51" s="2">
        <f t="shared" si="3"/>
        <v>7.4131024124596409E-11</v>
      </c>
      <c r="C51" s="2">
        <f t="shared" si="1"/>
        <v>9.1200252179405431E-6</v>
      </c>
      <c r="D51" s="2">
        <f t="shared" si="2"/>
        <v>0.57428020365452492</v>
      </c>
    </row>
    <row r="52" spans="1:4" x14ac:dyDescent="0.35">
      <c r="A52">
        <v>12.5</v>
      </c>
      <c r="B52" s="2">
        <f t="shared" si="3"/>
        <v>4.1686938345295726E-11</v>
      </c>
      <c r="C52" s="2">
        <f t="shared" si="1"/>
        <v>5.1285875373686198E-6</v>
      </c>
      <c r="D52" s="2">
        <f t="shared" si="2"/>
        <v>0.43135860811633281</v>
      </c>
    </row>
    <row r="53" spans="1:4" x14ac:dyDescent="0.35">
      <c r="A53">
        <v>12.75</v>
      </c>
      <c r="B53" s="2">
        <f t="shared" si="3"/>
        <v>2.3442288152649643E-11</v>
      </c>
      <c r="C53" s="2">
        <f t="shared" si="1"/>
        <v>2.8840231855128767E-6</v>
      </c>
      <c r="D53" s="2">
        <f t="shared" si="2"/>
        <v>0.2990226013898924</v>
      </c>
    </row>
    <row r="54" spans="1:4" x14ac:dyDescent="0.35">
      <c r="A54">
        <v>13</v>
      </c>
      <c r="B54" s="2">
        <f t="shared" si="3"/>
        <v>1.3182567385390304E-11</v>
      </c>
      <c r="C54" s="2">
        <f t="shared" si="1"/>
        <v>1.6218074670952014E-6</v>
      </c>
      <c r="D54" s="2">
        <f t="shared" si="2"/>
        <v>0.19347247718289243</v>
      </c>
    </row>
    <row r="55" spans="1:4" x14ac:dyDescent="0.35">
      <c r="A55">
        <v>13.25</v>
      </c>
      <c r="B55" s="2">
        <f t="shared" si="3"/>
        <v>7.4131024129542197E-12</v>
      </c>
      <c r="C55" s="2">
        <f t="shared" si="1"/>
        <v>9.1201000759289648E-7</v>
      </c>
      <c r="D55" s="2">
        <f t="shared" si="2"/>
        <v>0.1188622164463019</v>
      </c>
    </row>
    <row r="56" spans="1:4" x14ac:dyDescent="0.35">
      <c r="A56">
        <v>13.5</v>
      </c>
      <c r="B56" s="2">
        <f t="shared" si="3"/>
        <v>4.1686938346859698E-12</v>
      </c>
      <c r="C56" s="2">
        <f t="shared" si="1"/>
        <v>5.1286112096469947E-7</v>
      </c>
      <c r="D56" s="2">
        <f t="shared" si="2"/>
        <v>7.0509095625229723E-2</v>
      </c>
    </row>
    <row r="57" spans="1:4" x14ac:dyDescent="0.35">
      <c r="A57">
        <v>13.75</v>
      </c>
      <c r="B57" s="2">
        <f t="shared" si="3"/>
        <v>2.3442288153144292E-12</v>
      </c>
      <c r="C57" s="2">
        <f t="shared" si="1"/>
        <v>2.8840306713630705E-7</v>
      </c>
      <c r="D57" s="2">
        <f t="shared" si="2"/>
        <v>4.091269989667938E-2</v>
      </c>
    </row>
    <row r="58" spans="1:4" x14ac:dyDescent="0.35">
      <c r="A58">
        <v>14</v>
      </c>
      <c r="B58" s="2">
        <f t="shared" si="3"/>
        <v>1.318256738554669E-12</v>
      </c>
      <c r="C58" s="2">
        <f t="shared" si="1"/>
        <v>1.621809834332172E-7</v>
      </c>
      <c r="D58" s="2">
        <f t="shared" si="2"/>
        <v>2.34263697215824E-2</v>
      </c>
    </row>
  </sheetData>
  <sheetProtection algorithmName="SHA-512" hashValue="TmtOyQFOvhXbiD/W/muQ00wgOpNff7jgNeM+kOiDkPDY1pVPEDHMdMTnoy9fzyt6o3t0CEjIF8m+4HjCCvy/dg==" saltValue="z64sukNtehjzF90LpBx5qg==" spinCount="100000" sheet="1" objects="1" scenarios="1"/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9C969-9CB9-4A55-B521-1E113FEA9236}">
  <dimension ref="A1:N58"/>
  <sheetViews>
    <sheetView zoomScale="76" zoomScaleNormal="91" workbookViewId="0">
      <selection activeCell="E1" sqref="E1"/>
    </sheetView>
  </sheetViews>
  <sheetFormatPr defaultColWidth="9.08984375" defaultRowHeight="14.5" x14ac:dyDescent="0.35"/>
  <cols>
    <col min="2" max="4" width="14.6328125" style="2" customWidth="1"/>
    <col min="5" max="5" width="14.6328125" style="1" customWidth="1"/>
    <col min="6" max="16384" width="9.08984375" style="1"/>
  </cols>
  <sheetData>
    <row r="1" spans="1:14" ht="16.5" x14ac:dyDescent="0.45">
      <c r="A1" t="s">
        <v>0</v>
      </c>
      <c r="B1" s="5" t="s">
        <v>8</v>
      </c>
      <c r="C1" s="5" t="s">
        <v>7</v>
      </c>
      <c r="D1" s="5" t="s">
        <v>5</v>
      </c>
      <c r="E1" s="6" t="s">
        <v>6</v>
      </c>
      <c r="F1" s="6"/>
      <c r="G1" t="s">
        <v>3</v>
      </c>
      <c r="H1" s="4">
        <v>5</v>
      </c>
      <c r="J1" t="s">
        <v>2</v>
      </c>
      <c r="K1" s="4">
        <v>7.21</v>
      </c>
      <c r="M1" t="s">
        <v>4</v>
      </c>
      <c r="N1" s="4">
        <v>13</v>
      </c>
    </row>
    <row r="2" spans="1:14" x14ac:dyDescent="0.35">
      <c r="A2" s="3">
        <v>0</v>
      </c>
      <c r="B2" s="2">
        <f>1/(10^(3*A2-$H$1-$K$1-$N$1)+10^(2*A2-$H$1-$K$1)+10^(A2-$H$1)+1)</f>
        <v>0.99999000009938233</v>
      </c>
      <c r="C2" s="2">
        <f>10^(A2-$H$1)/(10^(3*A2-$H$1-$K$1-$N$1)+10^(2*A2-$H$1-$K$1)+10^(A2-$H$1)+1)</f>
        <v>9.9999000009938244E-6</v>
      </c>
      <c r="D2" s="2">
        <f>10^(2*A2-$H$1-$K$1)/(10^(3*A2-$H$1-$K$1-$N$1)+10^(2*A2-$H$1-$K$1)+10^(A2-$H$1)+1)</f>
        <v>6.1658883597273958E-13</v>
      </c>
      <c r="E2" s="2">
        <f>10^(3*A2-$H$1-$K$1-$N$1)/(10^(3*A2-$H$1-$K$1-$N$1)+10^(2*A2-$H$1-$K$1)+10^(A2-$H$1)+1)</f>
        <v>6.165888359727373E-26</v>
      </c>
    </row>
    <row r="3" spans="1:14" x14ac:dyDescent="0.35">
      <c r="A3" s="3">
        <v>0.25</v>
      </c>
      <c r="B3" s="2">
        <f t="shared" ref="B3:B58" si="0">1/(10^(3*A3-$H$1-$K$1-$N$1)+10^(2*A3-$H$1-$K$1)+10^(A3-$H$1)+1)</f>
        <v>0.99998221752017202</v>
      </c>
      <c r="C3" s="2">
        <f t="shared" ref="C3:C58" si="1">10^(A3-$H$1)/(10^(3*A3-$H$1-$K$1-$N$1)+10^(2*A3-$H$1-$K$1)+10^(A3-$H$1)+1)</f>
        <v>1.7782477878211842E-5</v>
      </c>
      <c r="D3" s="2">
        <f t="shared" ref="D3:D58" si="2">10^(2*A3-$H$1-$K$1)/(10^(3*A3-$H$1-$K$1-$N$1)+10^(2*A3-$H$1-$K$1)+10^(A3-$H$1)+1)</f>
        <v>1.949809926685772E-12</v>
      </c>
      <c r="E3" s="2">
        <f t="shared" ref="E3:E58" si="3">10^(3*A3-$H$1-$K$1-$N$1)/(10^(3*A3-$H$1-$K$1-$N$1)+10^(2*A3-$H$1-$K$1)+10^(A3-$H$1)+1)</f>
        <v>3.4673068461148009E-25</v>
      </c>
    </row>
    <row r="4" spans="1:14" x14ac:dyDescent="0.35">
      <c r="A4" s="3">
        <v>0.5</v>
      </c>
      <c r="B4" s="2">
        <f t="shared" si="0"/>
        <v>0.99996837821720108</v>
      </c>
      <c r="C4" s="2">
        <f t="shared" si="1"/>
        <v>3.1621776633110552E-5</v>
      </c>
      <c r="D4" s="2">
        <f t="shared" si="2"/>
        <v>6.165755040282565E-12</v>
      </c>
      <c r="E4" s="2">
        <f t="shared" si="3"/>
        <v>1.9497829421956045E-24</v>
      </c>
    </row>
    <row r="5" spans="1:14" x14ac:dyDescent="0.35">
      <c r="A5" s="3">
        <v>0.75</v>
      </c>
      <c r="B5" s="2">
        <f t="shared" si="0"/>
        <v>0.99994376901008464</v>
      </c>
      <c r="C5" s="2">
        <f t="shared" si="1"/>
        <v>5.6230970418096312E-5</v>
      </c>
      <c r="D5" s="2">
        <f t="shared" si="2"/>
        <v>1.9497349580660115E-11</v>
      </c>
      <c r="E5" s="2">
        <f t="shared" si="3"/>
        <v>1.0964165400887865E-23</v>
      </c>
    </row>
    <row r="6" spans="1:14" x14ac:dyDescent="0.35">
      <c r="A6" s="3">
        <v>1</v>
      </c>
      <c r="B6" s="2">
        <f t="shared" si="0"/>
        <v>0.99990000993735284</v>
      </c>
      <c r="C6" s="2">
        <f t="shared" si="1"/>
        <v>9.9990000993735296E-5</v>
      </c>
      <c r="D6" s="2">
        <f t="shared" si="2"/>
        <v>6.1653334848861469E-11</v>
      </c>
      <c r="E6" s="2">
        <f t="shared" si="3"/>
        <v>6.1653334848861315E-23</v>
      </c>
    </row>
    <row r="7" spans="1:14" x14ac:dyDescent="0.35">
      <c r="A7" s="3">
        <v>1.25</v>
      </c>
      <c r="B7" s="2">
        <f t="shared" si="0"/>
        <v>0.99982220348123518</v>
      </c>
      <c r="C7" s="2">
        <f t="shared" si="1"/>
        <v>1.7779632381504241E-4</v>
      </c>
      <c r="D7" s="2">
        <f t="shared" si="2"/>
        <v>1.9494979241760696E-10</v>
      </c>
      <c r="E7" s="2">
        <f t="shared" si="3"/>
        <v>3.4667520184759092E-22</v>
      </c>
    </row>
    <row r="8" spans="1:14" x14ac:dyDescent="0.35">
      <c r="A8" s="3">
        <v>1.5</v>
      </c>
      <c r="B8" s="2">
        <f t="shared" si="0"/>
        <v>0.99968387158616512</v>
      </c>
      <c r="C8" s="2">
        <f t="shared" si="1"/>
        <v>3.1612779743475639E-4</v>
      </c>
      <c r="D8" s="2">
        <f t="shared" si="2"/>
        <v>6.1640007866156242E-10</v>
      </c>
      <c r="E8" s="2">
        <f t="shared" si="3"/>
        <v>1.949228198477483E-21</v>
      </c>
    </row>
    <row r="9" spans="1:14" x14ac:dyDescent="0.35">
      <c r="A9" s="3">
        <v>1.75</v>
      </c>
      <c r="B9" s="2">
        <f t="shared" si="0"/>
        <v>0.99943797277719415</v>
      </c>
      <c r="C9" s="2">
        <f t="shared" si="1"/>
        <v>5.6202527405708287E-4</v>
      </c>
      <c r="D9" s="2">
        <f t="shared" si="2"/>
        <v>1.9487487340127291E-9</v>
      </c>
      <c r="E9" s="2">
        <f t="shared" si="3"/>
        <v>1.0958619455477303E-20</v>
      </c>
    </row>
    <row r="10" spans="1:14" x14ac:dyDescent="0.35">
      <c r="A10" s="3">
        <v>2</v>
      </c>
      <c r="B10" s="2">
        <f t="shared" si="0"/>
        <v>0.99900099284736243</v>
      </c>
      <c r="C10" s="2">
        <f t="shared" si="1"/>
        <v>9.9900099284736237E-4</v>
      </c>
      <c r="D10" s="2">
        <f t="shared" si="2"/>
        <v>6.1597901904433991E-9</v>
      </c>
      <c r="E10" s="2">
        <f t="shared" si="3"/>
        <v>6.1597901904433685E-20</v>
      </c>
    </row>
    <row r="11" spans="1:14" x14ac:dyDescent="0.35">
      <c r="A11" s="3">
        <v>2.25</v>
      </c>
      <c r="B11" s="2">
        <f t="shared" si="0"/>
        <v>0.99822485782490744</v>
      </c>
      <c r="C11" s="2">
        <f t="shared" si="1"/>
        <v>1.7751227112590637E-3</v>
      </c>
      <c r="D11" s="2">
        <f t="shared" si="2"/>
        <v>1.9463833483741364E-8</v>
      </c>
      <c r="E11" s="2">
        <f t="shared" si="3"/>
        <v>3.4612134324563165E-19</v>
      </c>
    </row>
    <row r="12" spans="1:14" x14ac:dyDescent="0.35">
      <c r="A12" s="3">
        <v>2.5</v>
      </c>
      <c r="B12" s="2">
        <f t="shared" si="0"/>
        <v>0.99684762954537032</v>
      </c>
      <c r="C12" s="2">
        <f t="shared" si="1"/>
        <v>3.1523089895031261E-3</v>
      </c>
      <c r="D12" s="2">
        <f t="shared" si="2"/>
        <v>6.1465126599514047E-8</v>
      </c>
      <c r="E12" s="2">
        <f t="shared" si="3"/>
        <v>1.9436979672506322E-18</v>
      </c>
    </row>
    <row r="13" spans="1:14" x14ac:dyDescent="0.35">
      <c r="A13">
        <v>2.75</v>
      </c>
      <c r="B13" s="2">
        <f t="shared" si="0"/>
        <v>0.99440783988133896</v>
      </c>
      <c r="C13" s="2">
        <f t="shared" si="1"/>
        <v>5.5919662245854417E-3</v>
      </c>
      <c r="D13" s="2">
        <f t="shared" si="2"/>
        <v>1.9389407565496884E-7</v>
      </c>
      <c r="E13" s="2">
        <f t="shared" si="3"/>
        <v>1.0903465145037226E-17</v>
      </c>
    </row>
    <row r="14" spans="1:14" x14ac:dyDescent="0.35">
      <c r="A14">
        <v>3</v>
      </c>
      <c r="B14" s="2">
        <f t="shared" si="0"/>
        <v>0.99009840545571459</v>
      </c>
      <c r="C14" s="2">
        <f t="shared" si="1"/>
        <v>9.9009840545571468E-3</v>
      </c>
      <c r="D14" s="2">
        <f t="shared" si="2"/>
        <v>6.1048972815501616E-7</v>
      </c>
      <c r="E14" s="2">
        <f t="shared" si="3"/>
        <v>6.1048972815501173E-17</v>
      </c>
    </row>
    <row r="15" spans="1:14" x14ac:dyDescent="0.35">
      <c r="A15">
        <v>3.25</v>
      </c>
      <c r="B15" s="2">
        <f t="shared" si="0"/>
        <v>0.98252602620466212</v>
      </c>
      <c r="C15" s="2">
        <f t="shared" si="1"/>
        <v>1.7472058022271135E-2</v>
      </c>
      <c r="D15" s="2">
        <f t="shared" si="2"/>
        <v>1.915773066316891E-6</v>
      </c>
      <c r="E15" s="2">
        <f t="shared" si="3"/>
        <v>3.4067797981384319E-16</v>
      </c>
    </row>
    <row r="16" spans="1:14" x14ac:dyDescent="0.35">
      <c r="A16">
        <v>3.5</v>
      </c>
      <c r="B16" s="2">
        <f t="shared" si="0"/>
        <v>0.96934077627419879</v>
      </c>
      <c r="C16" s="2">
        <f t="shared" si="1"/>
        <v>3.0653246819021727E-2</v>
      </c>
      <c r="D16" s="2">
        <f t="shared" si="2"/>
        <v>5.9769067775119914E-6</v>
      </c>
      <c r="E16" s="2">
        <f t="shared" si="3"/>
        <v>1.8900638779435018E-15</v>
      </c>
    </row>
    <row r="17" spans="1:5" x14ac:dyDescent="0.35">
      <c r="A17">
        <v>3.75</v>
      </c>
      <c r="B17" s="2">
        <f t="shared" si="0"/>
        <v>0.94674230760878197</v>
      </c>
      <c r="C17" s="2">
        <f t="shared" si="1"/>
        <v>5.3239232387449133E-2</v>
      </c>
      <c r="D17" s="2">
        <f t="shared" si="2"/>
        <v>1.8460003758534516E-5</v>
      </c>
      <c r="E17" s="2">
        <f t="shared" si="3"/>
        <v>1.0380822976593119E-14</v>
      </c>
    </row>
    <row r="18" spans="1:5" x14ac:dyDescent="0.35">
      <c r="A18">
        <v>4</v>
      </c>
      <c r="B18" s="2">
        <f t="shared" si="0"/>
        <v>0.90903995368250046</v>
      </c>
      <c r="C18" s="2">
        <f t="shared" si="1"/>
        <v>9.0903995368250057E-2</v>
      </c>
      <c r="D18" s="2">
        <f t="shared" si="2"/>
        <v>5.6050949193302273E-5</v>
      </c>
      <c r="E18" s="2">
        <f t="shared" si="3"/>
        <v>5.6050949193302007E-14</v>
      </c>
    </row>
    <row r="19" spans="1:5" x14ac:dyDescent="0.35">
      <c r="A19">
        <v>4.25</v>
      </c>
      <c r="B19" s="2">
        <f t="shared" si="0"/>
        <v>0.84887991429023968</v>
      </c>
      <c r="C19" s="2">
        <f t="shared" si="1"/>
        <v>0.15095456731779383</v>
      </c>
      <c r="D19" s="2">
        <f t="shared" si="2"/>
        <v>1.6551839167218963E-4</v>
      </c>
      <c r="E19" s="2">
        <f t="shared" si="3"/>
        <v>2.9433794789341116E-13</v>
      </c>
    </row>
    <row r="20" spans="1:5" x14ac:dyDescent="0.35">
      <c r="A20">
        <v>4.5</v>
      </c>
      <c r="B20" s="2">
        <f t="shared" si="0"/>
        <v>0.75939118517007431</v>
      </c>
      <c r="C20" s="2">
        <f t="shared" si="1"/>
        <v>0.24014057801921149</v>
      </c>
      <c r="D20" s="2">
        <f t="shared" si="2"/>
        <v>4.6823680923353486E-4</v>
      </c>
      <c r="E20" s="2">
        <f t="shared" si="3"/>
        <v>1.480694801507723E-12</v>
      </c>
    </row>
    <row r="21" spans="1:5" x14ac:dyDescent="0.35">
      <c r="A21">
        <v>4.75</v>
      </c>
      <c r="B21" s="2">
        <f t="shared" si="0"/>
        <v>0.63926717692024582</v>
      </c>
      <c r="C21" s="2">
        <f t="shared" si="1"/>
        <v>0.35948635142002439</v>
      </c>
      <c r="D21" s="2">
        <f t="shared" si="2"/>
        <v>1.2464716527205114E-3</v>
      </c>
      <c r="E21" s="2">
        <f t="shared" si="3"/>
        <v>7.0094252100305355E-12</v>
      </c>
    </row>
    <row r="22" spans="1:5" x14ac:dyDescent="0.35">
      <c r="A22">
        <v>5</v>
      </c>
      <c r="B22" s="2">
        <f t="shared" si="0"/>
        <v>0.49846325024108112</v>
      </c>
      <c r="C22" s="2">
        <f t="shared" si="1"/>
        <v>0.49846325024108112</v>
      </c>
      <c r="D22" s="2">
        <f t="shared" si="2"/>
        <v>3.0734994871027977E-3</v>
      </c>
      <c r="E22" s="2">
        <f t="shared" si="3"/>
        <v>3.0734994871027816E-11</v>
      </c>
    </row>
    <row r="23" spans="1:5" x14ac:dyDescent="0.35">
      <c r="A23">
        <v>5.25</v>
      </c>
      <c r="B23" s="2">
        <f t="shared" si="0"/>
        <v>0.35742651894912264</v>
      </c>
      <c r="C23" s="2">
        <f t="shared" si="1"/>
        <v>0.63560421924911181</v>
      </c>
      <c r="D23" s="2">
        <f t="shared" si="2"/>
        <v>6.9692616778326338E-3</v>
      </c>
      <c r="E23" s="2">
        <f t="shared" si="3"/>
        <v>1.2393294544863024E-10</v>
      </c>
    </row>
    <row r="24" spans="1:5" x14ac:dyDescent="0.35">
      <c r="A24">
        <v>5.5</v>
      </c>
      <c r="B24" s="2">
        <f t="shared" si="0"/>
        <v>0.23674594615760081</v>
      </c>
      <c r="C24" s="2">
        <f t="shared" si="1"/>
        <v>0.74865641666960703</v>
      </c>
      <c r="D24" s="2">
        <f t="shared" si="2"/>
        <v>1.4597636711174424E-2</v>
      </c>
      <c r="E24" s="2">
        <f t="shared" si="3"/>
        <v>4.6161780463000423E-10</v>
      </c>
    </row>
    <row r="25" spans="1:5" x14ac:dyDescent="0.35">
      <c r="A25">
        <v>5.75</v>
      </c>
      <c r="B25" s="2">
        <f t="shared" si="0"/>
        <v>0.14666202246455076</v>
      </c>
      <c r="C25" s="2">
        <f t="shared" si="1"/>
        <v>0.82474116067812231</v>
      </c>
      <c r="D25" s="2">
        <f t="shared" si="2"/>
        <v>2.8596815249209737E-2</v>
      </c>
      <c r="E25" s="2">
        <f t="shared" si="3"/>
        <v>1.6081170983464156E-9</v>
      </c>
    </row>
    <row r="26" spans="1:5" x14ac:dyDescent="0.35">
      <c r="A26">
        <v>6</v>
      </c>
      <c r="B26" s="2">
        <f t="shared" si="0"/>
        <v>8.6083744378785354E-2</v>
      </c>
      <c r="C26" s="2">
        <f t="shared" si="1"/>
        <v>0.86083744378785343</v>
      </c>
      <c r="D26" s="2">
        <f t="shared" si="2"/>
        <v>5.3078806525480512E-2</v>
      </c>
      <c r="E26" s="2">
        <f t="shared" si="3"/>
        <v>5.3078806525480392E-9</v>
      </c>
    </row>
    <row r="27" spans="1:5" x14ac:dyDescent="0.35">
      <c r="A27">
        <v>6.25</v>
      </c>
      <c r="B27" s="2">
        <f t="shared" si="0"/>
        <v>4.8233126411868346E-2</v>
      </c>
      <c r="C27" s="2">
        <f t="shared" si="1"/>
        <v>0.85771975580030069</v>
      </c>
      <c r="D27" s="2">
        <f t="shared" si="2"/>
        <v>9.4047101063628652E-2</v>
      </c>
      <c r="E27" s="2">
        <f t="shared" si="3"/>
        <v>1.6724202339530043E-8</v>
      </c>
    </row>
    <row r="28" spans="1:5" x14ac:dyDescent="0.35">
      <c r="A28">
        <v>6.5</v>
      </c>
      <c r="B28" s="2">
        <f t="shared" si="0"/>
        <v>2.5780685185173305E-2</v>
      </c>
      <c r="C28" s="2">
        <f t="shared" si="1"/>
        <v>0.81525684824907463</v>
      </c>
      <c r="D28" s="2">
        <f t="shared" si="2"/>
        <v>0.15896241629742222</v>
      </c>
      <c r="E28" s="2">
        <f t="shared" si="3"/>
        <v>5.0268329786372378E-8</v>
      </c>
    </row>
    <row r="29" spans="1:5" x14ac:dyDescent="0.35">
      <c r="A29">
        <v>6.75</v>
      </c>
      <c r="B29" s="2">
        <f t="shared" si="0"/>
        <v>1.3032272294712991E-2</v>
      </c>
      <c r="C29" s="2">
        <f t="shared" si="1"/>
        <v>0.73285852724503753</v>
      </c>
      <c r="D29" s="2">
        <f t="shared" si="2"/>
        <v>0.2541090575642253</v>
      </c>
      <c r="E29" s="2">
        <f t="shared" si="3"/>
        <v>1.4289602417353674E-7</v>
      </c>
    </row>
    <row r="30" spans="1:5" x14ac:dyDescent="0.35">
      <c r="A30">
        <v>7</v>
      </c>
      <c r="B30" s="2">
        <f t="shared" si="0"/>
        <v>6.1478095025789131E-3</v>
      </c>
      <c r="C30" s="2">
        <f t="shared" si="1"/>
        <v>0.61478095025789137</v>
      </c>
      <c r="D30" s="2">
        <f t="shared" si="2"/>
        <v>0.3790708611686685</v>
      </c>
      <c r="E30" s="2">
        <f t="shared" si="3"/>
        <v>3.7907086116866741E-7</v>
      </c>
    </row>
    <row r="31" spans="1:5" x14ac:dyDescent="0.35">
      <c r="A31">
        <v>7.25</v>
      </c>
      <c r="B31" s="2">
        <f t="shared" si="0"/>
        <v>2.6751361640515109E-3</v>
      </c>
      <c r="C31" s="2">
        <f t="shared" si="1"/>
        <v>0.47571395595833121</v>
      </c>
      <c r="D31" s="2">
        <f t="shared" si="2"/>
        <v>0.52160998030932926</v>
      </c>
      <c r="E31" s="2">
        <f t="shared" si="3"/>
        <v>9.2756828805488559E-7</v>
      </c>
    </row>
    <row r="32" spans="1:5" x14ac:dyDescent="0.35">
      <c r="A32">
        <v>7.5</v>
      </c>
      <c r="B32" s="2">
        <f t="shared" si="0"/>
        <v>1.0708647790330973E-3</v>
      </c>
      <c r="C32" s="2">
        <f t="shared" si="1"/>
        <v>0.33863717677975153</v>
      </c>
      <c r="D32" s="2">
        <f t="shared" si="2"/>
        <v>0.66028987042130893</v>
      </c>
      <c r="E32" s="2">
        <f t="shared" si="3"/>
        <v>2.0880199064687719E-6</v>
      </c>
    </row>
    <row r="33" spans="1:5" x14ac:dyDescent="0.35">
      <c r="A33">
        <v>7.75</v>
      </c>
      <c r="B33" s="2">
        <f t="shared" si="0"/>
        <v>3.9789958522003856E-4</v>
      </c>
      <c r="C33" s="2">
        <f t="shared" si="1"/>
        <v>0.2237553800453268</v>
      </c>
      <c r="D33" s="2">
        <f t="shared" si="2"/>
        <v>0.77584235748725872</v>
      </c>
      <c r="E33" s="2">
        <f t="shared" si="3"/>
        <v>4.3628821944818827E-6</v>
      </c>
    </row>
    <row r="34" spans="1:5" x14ac:dyDescent="0.35">
      <c r="A34">
        <v>8</v>
      </c>
      <c r="B34" s="2">
        <f t="shared" si="0"/>
        <v>1.3952816667699478E-4</v>
      </c>
      <c r="C34" s="2">
        <f t="shared" si="1"/>
        <v>0.13952816667699477</v>
      </c>
      <c r="D34" s="2">
        <f t="shared" si="2"/>
        <v>0.86032370191930896</v>
      </c>
      <c r="E34" s="2">
        <f t="shared" si="3"/>
        <v>8.6032370191930606E-6</v>
      </c>
    </row>
    <row r="35" spans="1:5" x14ac:dyDescent="0.35">
      <c r="A35">
        <v>8.25</v>
      </c>
      <c r="B35" s="2">
        <f t="shared" si="0"/>
        <v>4.6996738859159207E-5</v>
      </c>
      <c r="C35" s="2">
        <f t="shared" si="1"/>
        <v>8.3573333052219034E-2</v>
      </c>
      <c r="D35" s="2">
        <f t="shared" si="2"/>
        <v>0.91636337470770812</v>
      </c>
      <c r="E35" s="2">
        <f t="shared" si="3"/>
        <v>1.6295501213564937E-5</v>
      </c>
    </row>
    <row r="36" spans="1:5" x14ac:dyDescent="0.35">
      <c r="A36">
        <v>8.5</v>
      </c>
      <c r="B36" s="2">
        <f t="shared" si="0"/>
        <v>1.5426212120288254E-5</v>
      </c>
      <c r="C36" s="2">
        <f t="shared" si="1"/>
        <v>4.8781965969006254E-2</v>
      </c>
      <c r="D36" s="2">
        <f t="shared" si="2"/>
        <v>0.95117252910247596</v>
      </c>
      <c r="E36" s="2">
        <f t="shared" si="3"/>
        <v>3.0078716397466102E-5</v>
      </c>
    </row>
    <row r="37" spans="1:5" x14ac:dyDescent="0.35">
      <c r="A37">
        <v>8.75</v>
      </c>
      <c r="B37" s="2">
        <f t="shared" si="0"/>
        <v>4.9845519262746148E-6</v>
      </c>
      <c r="C37" s="2">
        <f t="shared" si="1"/>
        <v>2.803019535701378E-2</v>
      </c>
      <c r="D37" s="2">
        <f t="shared" si="2"/>
        <v>0.97191016556601295</v>
      </c>
      <c r="E37" s="2">
        <f t="shared" si="3"/>
        <v>5.4654525047036172E-5</v>
      </c>
    </row>
    <row r="38" spans="1:5" x14ac:dyDescent="0.35">
      <c r="A38">
        <v>9</v>
      </c>
      <c r="B38" s="2">
        <f t="shared" si="0"/>
        <v>1.5957676122990222E-6</v>
      </c>
      <c r="C38" s="2">
        <f t="shared" si="1"/>
        <v>1.5957676122990223E-2</v>
      </c>
      <c r="D38" s="2">
        <f t="shared" si="2"/>
        <v>0.98394233387600993</v>
      </c>
      <c r="E38" s="2">
        <f t="shared" si="3"/>
        <v>9.8394233387600648E-5</v>
      </c>
    </row>
    <row r="39" spans="1:5" x14ac:dyDescent="0.35">
      <c r="A39">
        <v>9.25</v>
      </c>
      <c r="B39" s="2">
        <f t="shared" si="0"/>
        <v>5.0813650253790882E-7</v>
      </c>
      <c r="C39" s="2">
        <f t="shared" si="1"/>
        <v>9.0360867995235433E-3</v>
      </c>
      <c r="D39" s="2">
        <f t="shared" si="2"/>
        <v>0.99078721541348391</v>
      </c>
      <c r="E39" s="2">
        <f t="shared" si="3"/>
        <v>1.7618965048995914E-4</v>
      </c>
    </row>
    <row r="40" spans="1:5" x14ac:dyDescent="0.35">
      <c r="A40">
        <v>9.5</v>
      </c>
      <c r="B40" s="2">
        <f t="shared" si="0"/>
        <v>1.6130271583731494E-7</v>
      </c>
      <c r="C40" s="2">
        <f t="shared" si="1"/>
        <v>5.1008397481682993E-3</v>
      </c>
      <c r="D40" s="2">
        <f t="shared" si="2"/>
        <v>0.99458448371971409</v>
      </c>
      <c r="E40" s="2">
        <f t="shared" si="3"/>
        <v>3.1451522940169465E-4</v>
      </c>
    </row>
    <row r="41" spans="1:5" x14ac:dyDescent="0.35">
      <c r="A41">
        <v>9.75</v>
      </c>
      <c r="B41" s="2">
        <f t="shared" si="0"/>
        <v>5.1109991691281958E-8</v>
      </c>
      <c r="C41" s="2">
        <f t="shared" si="1"/>
        <v>2.8741260458143253E-3</v>
      </c>
      <c r="D41" s="2">
        <f t="shared" si="2"/>
        <v>0.99656541292924827</v>
      </c>
      <c r="E41" s="2">
        <f t="shared" si="3"/>
        <v>5.6040991494549946E-4</v>
      </c>
    </row>
    <row r="42" spans="1:5" x14ac:dyDescent="0.35">
      <c r="A42">
        <v>10</v>
      </c>
      <c r="B42" s="2">
        <f t="shared" si="0"/>
        <v>1.6175691120937673E-8</v>
      </c>
      <c r="C42" s="2">
        <f t="shared" si="1"/>
        <v>1.6175691120937673E-3</v>
      </c>
      <c r="D42" s="2">
        <f t="shared" si="2"/>
        <v>0.99738502968253262</v>
      </c>
      <c r="E42" s="2">
        <f t="shared" si="3"/>
        <v>9.9738502968253111E-4</v>
      </c>
    </row>
    <row r="43" spans="1:5" x14ac:dyDescent="0.35">
      <c r="A43">
        <v>10.25</v>
      </c>
      <c r="B43" s="2">
        <f t="shared" si="0"/>
        <v>5.114853373523671E-9</v>
      </c>
      <c r="C43" s="2">
        <f t="shared" si="1"/>
        <v>9.095638439505279E-4</v>
      </c>
      <c r="D43" s="2">
        <f t="shared" si="2"/>
        <v>0.99731692289193397</v>
      </c>
      <c r="E43" s="2">
        <f t="shared" si="3"/>
        <v>1.7735081492621014E-3</v>
      </c>
    </row>
    <row r="44" spans="1:5" x14ac:dyDescent="0.35">
      <c r="A44">
        <v>10.5</v>
      </c>
      <c r="B44" s="2">
        <f t="shared" si="0"/>
        <v>1.6158715421434133E-9</v>
      </c>
      <c r="C44" s="2">
        <f t="shared" si="1"/>
        <v>5.1098344794219474E-4</v>
      </c>
      <c r="D44" s="2">
        <f t="shared" si="2"/>
        <v>0.99633831653583527</v>
      </c>
      <c r="E44" s="2">
        <f t="shared" si="3"/>
        <v>3.1506984003510344E-3</v>
      </c>
    </row>
    <row r="45" spans="1:5" x14ac:dyDescent="0.35">
      <c r="A45">
        <v>10.75</v>
      </c>
      <c r="B45" s="2">
        <f t="shared" si="0"/>
        <v>5.0984726033361864E-10</v>
      </c>
      <c r="C45" s="2">
        <f t="shared" si="1"/>
        <v>2.8670818402067657E-4</v>
      </c>
      <c r="D45" s="2">
        <f t="shared" si="2"/>
        <v>0.9941229272629406</v>
      </c>
      <c r="E45" s="2">
        <f t="shared" si="3"/>
        <v>5.5903640431915116E-3</v>
      </c>
    </row>
    <row r="46" spans="1:5" x14ac:dyDescent="0.35">
      <c r="A46">
        <v>11</v>
      </c>
      <c r="B46" s="2">
        <f t="shared" si="0"/>
        <v>1.6054947686493522E-10</v>
      </c>
      <c r="C46" s="2">
        <f t="shared" si="1"/>
        <v>1.6054947686493522E-4</v>
      </c>
      <c r="D46" s="2">
        <f t="shared" si="2"/>
        <v>0.98994004986394601</v>
      </c>
      <c r="E46" s="2">
        <f t="shared" si="3"/>
        <v>9.8994004986394726E-3</v>
      </c>
    </row>
    <row r="47" spans="1:5" x14ac:dyDescent="0.35">
      <c r="A47">
        <v>11.25</v>
      </c>
      <c r="B47" s="2">
        <f t="shared" si="0"/>
        <v>5.0385547365580402E-11</v>
      </c>
      <c r="C47" s="2">
        <f t="shared" si="1"/>
        <v>8.9599581443752582E-5</v>
      </c>
      <c r="D47" s="2">
        <f t="shared" si="2"/>
        <v>0.98243987436630265</v>
      </c>
      <c r="E47" s="2">
        <f t="shared" si="3"/>
        <v>1.7470526001868204E-2</v>
      </c>
    </row>
    <row r="48" spans="1:5" x14ac:dyDescent="0.35">
      <c r="A48">
        <v>11.5</v>
      </c>
      <c r="B48" s="2">
        <f t="shared" si="0"/>
        <v>1.5720179036254678E-11</v>
      </c>
      <c r="C48" s="2">
        <f t="shared" si="1"/>
        <v>4.9711570980195551E-5</v>
      </c>
      <c r="D48" s="2">
        <f t="shared" si="2"/>
        <v>0.96929838221222875</v>
      </c>
      <c r="E48" s="2">
        <f t="shared" si="3"/>
        <v>3.0651906201070823E-2</v>
      </c>
    </row>
    <row r="49" spans="1:5" x14ac:dyDescent="0.35">
      <c r="A49">
        <v>11.75</v>
      </c>
      <c r="B49" s="2">
        <f t="shared" si="0"/>
        <v>4.8554327584996524E-12</v>
      </c>
      <c r="C49" s="2">
        <f t="shared" si="1"/>
        <v>2.73041049178733E-5</v>
      </c>
      <c r="D49" s="2">
        <f t="shared" si="2"/>
        <v>0.9467339343648844</v>
      </c>
      <c r="E49" s="2">
        <f t="shared" si="3"/>
        <v>5.3238761525342279E-2</v>
      </c>
    </row>
    <row r="50" spans="1:5" x14ac:dyDescent="0.35">
      <c r="A50">
        <v>12</v>
      </c>
      <c r="B50" s="2">
        <f t="shared" si="0"/>
        <v>1.474351078347162E-12</v>
      </c>
      <c r="C50" s="2">
        <f t="shared" si="1"/>
        <v>1.4743510783471621E-5</v>
      </c>
      <c r="D50" s="2">
        <f t="shared" si="2"/>
        <v>0.90907750589794756</v>
      </c>
      <c r="E50" s="2">
        <f t="shared" si="3"/>
        <v>9.0907750589794667E-2</v>
      </c>
    </row>
    <row r="51" spans="1:5" x14ac:dyDescent="0.35">
      <c r="A51">
        <v>12.25</v>
      </c>
      <c r="B51" s="2">
        <f t="shared" si="0"/>
        <v>4.3542642774954194E-13</v>
      </c>
      <c r="C51" s="2">
        <f t="shared" si="1"/>
        <v>7.7430985105381246E-6</v>
      </c>
      <c r="D51" s="2">
        <f t="shared" si="2"/>
        <v>0.84901386873938089</v>
      </c>
      <c r="E51" s="2">
        <f t="shared" si="3"/>
        <v>0.150978388161673</v>
      </c>
    </row>
    <row r="52" spans="1:5" x14ac:dyDescent="0.35">
      <c r="A52">
        <v>12.5</v>
      </c>
      <c r="B52" s="2">
        <f t="shared" si="0"/>
        <v>1.2321604360251092E-13</v>
      </c>
      <c r="C52" s="2">
        <f t="shared" si="1"/>
        <v>3.8964334205855439E-6</v>
      </c>
      <c r="D52" s="2">
        <f t="shared" si="2"/>
        <v>0.75974396634454855</v>
      </c>
      <c r="E52" s="2">
        <f t="shared" si="3"/>
        <v>0.24025213722190772</v>
      </c>
    </row>
    <row r="53" spans="1:5" x14ac:dyDescent="0.35">
      <c r="A53">
        <v>12.75</v>
      </c>
      <c r="B53" s="2">
        <f t="shared" si="0"/>
        <v>3.2826401567858445E-14</v>
      </c>
      <c r="C53" s="2">
        <f t="shared" si="1"/>
        <v>1.8459642158900081E-6</v>
      </c>
      <c r="D53" s="2">
        <f t="shared" si="2"/>
        <v>0.64006381826577885</v>
      </c>
      <c r="E53" s="2">
        <f t="shared" si="3"/>
        <v>0.35993433576997241</v>
      </c>
    </row>
    <row r="54" spans="1:5" x14ac:dyDescent="0.35">
      <c r="A54">
        <v>13</v>
      </c>
      <c r="B54" s="2">
        <f t="shared" si="0"/>
        <v>8.1090439111299389E-15</v>
      </c>
      <c r="C54" s="2">
        <f t="shared" si="1"/>
        <v>8.1090439111299397E-7</v>
      </c>
      <c r="D54" s="2">
        <f t="shared" si="2"/>
        <v>0.49999959454780041</v>
      </c>
      <c r="E54" s="2">
        <f t="shared" si="3"/>
        <v>0.49999959454780041</v>
      </c>
    </row>
    <row r="55" spans="1:5" x14ac:dyDescent="0.35">
      <c r="A55">
        <v>13.25</v>
      </c>
      <c r="B55" s="2">
        <f t="shared" si="0"/>
        <v>1.8459670175145746E-15</v>
      </c>
      <c r="C55" s="2">
        <f t="shared" si="1"/>
        <v>3.2826451388571373E-7</v>
      </c>
      <c r="D55" s="2">
        <f t="shared" si="2"/>
        <v>0.35993488204322532</v>
      </c>
      <c r="E55" s="2">
        <f t="shared" si="3"/>
        <v>0.640064789692259</v>
      </c>
    </row>
    <row r="56" spans="1:5" x14ac:dyDescent="0.35">
      <c r="A56">
        <v>13.5</v>
      </c>
      <c r="B56" s="2">
        <f t="shared" si="0"/>
        <v>3.8964481227317722E-16</v>
      </c>
      <c r="C56" s="2">
        <f t="shared" si="1"/>
        <v>1.2321650852519709E-7</v>
      </c>
      <c r="D56" s="2">
        <f t="shared" si="2"/>
        <v>0.24025304374889678</v>
      </c>
      <c r="E56" s="2">
        <f t="shared" si="3"/>
        <v>0.75974683303459434</v>
      </c>
    </row>
    <row r="57" spans="1:5" x14ac:dyDescent="0.35">
      <c r="A57">
        <v>13.75</v>
      </c>
      <c r="B57" s="2">
        <f t="shared" si="0"/>
        <v>7.7431581294200672E-17</v>
      </c>
      <c r="C57" s="2">
        <f t="shared" si="1"/>
        <v>4.3542978036565123E-8</v>
      </c>
      <c r="D57" s="2">
        <f t="shared" si="2"/>
        <v>0.15097955063722374</v>
      </c>
      <c r="E57" s="2">
        <f t="shared" si="3"/>
        <v>0.84902040581979799</v>
      </c>
    </row>
    <row r="58" spans="1:5" x14ac:dyDescent="0.35">
      <c r="A58">
        <v>14</v>
      </c>
      <c r="B58" s="2">
        <f t="shared" si="0"/>
        <v>1.4743727940430899E-17</v>
      </c>
      <c r="C58" s="2">
        <f t="shared" si="1"/>
        <v>1.4743727940430898E-8</v>
      </c>
      <c r="D58" s="2">
        <f t="shared" si="2"/>
        <v>9.0909089568751628E-2</v>
      </c>
      <c r="E58" s="2">
        <f t="shared" si="3"/>
        <v>0.90909089568752033</v>
      </c>
    </row>
  </sheetData>
  <sheetProtection algorithmName="SHA-512" hashValue="WlUwocZBXx6tgelH11JmHy3xTCiUW49zDKZROAWwnztXuriGzCP9gRkU2EMGbaAxdP9PP5QoDLhT8MMvptiq9w==" saltValue="89Ta9bRXNq3McYGjtAuEVg==" spinCount="100000" sheet="1" objects="1" scenarios="1"/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Start</vt:lpstr>
      <vt:lpstr>Bjerrumdiagram monohydron syre</vt:lpstr>
      <vt:lpstr>Stofbrøkdiagram monohydron syre</vt:lpstr>
      <vt:lpstr>Bjerrumdiagram dihydron syre</vt:lpstr>
      <vt:lpstr>Stofbrøkdiagram dihydron syre</vt:lpstr>
      <vt:lpstr>Bjerrumdiagram trihydron syre</vt:lpstr>
      <vt:lpstr>Stofbrøkdiagram trihydron syre</vt:lpstr>
    </vt:vector>
  </TitlesOfParts>
  <Company>Tørring Gymnasium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Lone Brun Jakobsen</dc:creator>
  <cp:lastModifiedBy>Lone Brun Jakobsen</cp:lastModifiedBy>
  <dcterms:created xsi:type="dcterms:W3CDTF">2021-02-22T10:54:12Z</dcterms:created>
  <dcterms:modified xsi:type="dcterms:W3CDTF">2024-12-14T13:45:39Z</dcterms:modified>
</cp:coreProperties>
</file>